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5895" activeTab="4"/>
  </bookViews>
  <sheets>
    <sheet name="BS" sheetId="1" r:id="rId1"/>
    <sheet name="IS" sheetId="2" r:id="rId2"/>
    <sheet name="Equity" sheetId="3" r:id="rId3"/>
    <sheet name="CF" sheetId="4" r:id="rId4"/>
    <sheet name="Note1" sheetId="5" r:id="rId5"/>
  </sheets>
  <externalReferences>
    <externalReference r:id="rId8"/>
  </externalReferences>
  <definedNames>
    <definedName name="_xlnm.Print_Area" localSheetId="3">'CF'!$A$1:$I$51</definedName>
    <definedName name="_xlnm.Print_Area" localSheetId="1">'IS'!$A$1:$H$78</definedName>
  </definedNames>
  <calcPr fullCalcOnLoad="1"/>
</workbook>
</file>

<file path=xl/sharedStrings.xml><?xml version="1.0" encoding="utf-8"?>
<sst xmlns="http://schemas.openxmlformats.org/spreadsheetml/2006/main" count="388" uniqueCount="297">
  <si>
    <r>
      <t xml:space="preserve">Jerneh Asia Berhad </t>
    </r>
    <r>
      <rPr>
        <i/>
        <sz val="8"/>
        <color indexed="8"/>
        <rFont val="Times New Roman"/>
        <family val="1"/>
      </rPr>
      <t>(363984-X)</t>
    </r>
  </si>
  <si>
    <t>(Incorporated in Malaysia)</t>
  </si>
  <si>
    <t xml:space="preserve">                                                                                                                                                                                                                                                               </t>
  </si>
  <si>
    <t xml:space="preserve">Quarterly Report On Consolidated Results </t>
  </si>
  <si>
    <t xml:space="preserve"> (The figures have not been audited)</t>
  </si>
  <si>
    <t>CONDENSED CONSOLIDATED BALANCE SHEET</t>
  </si>
  <si>
    <t>As At End</t>
  </si>
  <si>
    <t>As At Preceding</t>
  </si>
  <si>
    <t>of Current</t>
  </si>
  <si>
    <t>Financial</t>
  </si>
  <si>
    <t>Quarter</t>
  </si>
  <si>
    <t>Year End</t>
  </si>
  <si>
    <t>RM '000</t>
  </si>
  <si>
    <t>ASSETS</t>
  </si>
  <si>
    <t>Property, plant and equipment</t>
  </si>
  <si>
    <t>Investment property</t>
  </si>
  <si>
    <t>Investment in subsidiary companies</t>
  </si>
  <si>
    <t>Investment in associated companies</t>
  </si>
  <si>
    <t>Other investments</t>
  </si>
  <si>
    <t>Trade and other receivables</t>
  </si>
  <si>
    <t>Amounts owing by subsidiary companies</t>
  </si>
  <si>
    <t>Marketable securities</t>
  </si>
  <si>
    <t>Deposits</t>
  </si>
  <si>
    <t>Cash and bank balances</t>
  </si>
  <si>
    <t>Total assets</t>
  </si>
  <si>
    <t>LIABILITIES</t>
  </si>
  <si>
    <t>Deferred taxation</t>
  </si>
  <si>
    <t>Trade and other payables</t>
  </si>
  <si>
    <t>Amount owing to associated company</t>
  </si>
  <si>
    <t>Bank borrowings (unsecured)</t>
  </si>
  <si>
    <t>Provision for taxation</t>
  </si>
  <si>
    <t>SHAREHOLDERS' EQUITY</t>
  </si>
  <si>
    <t>Share capital</t>
  </si>
  <si>
    <t>Share premium</t>
  </si>
  <si>
    <t>Exchange fluctuation reserve</t>
  </si>
  <si>
    <t>Unappropriated profit</t>
  </si>
  <si>
    <t>Proposed dividend</t>
  </si>
  <si>
    <t>MINORITY INTEREST</t>
  </si>
  <si>
    <t>Total liabilities, shareholders' equity and minority interest</t>
  </si>
  <si>
    <t>Net tangible assets per share (RM)</t>
  </si>
  <si>
    <r>
      <t xml:space="preserve">     Jerneh Asia Berhad </t>
    </r>
    <r>
      <rPr>
        <i/>
        <sz val="8"/>
        <color indexed="8"/>
        <rFont val="Times New Roman"/>
        <family val="1"/>
      </rPr>
      <t>(363984-X)</t>
    </r>
  </si>
  <si>
    <t xml:space="preserve">    (Incorporated in Malaysia)</t>
  </si>
  <si>
    <t xml:space="preserve">         (The figures have not been audited)</t>
  </si>
  <si>
    <t>CONDENSED CONSOLIDATED INCOME STATEMENTS</t>
  </si>
  <si>
    <t>INDIVIDUAL QUARTER</t>
  </si>
  <si>
    <t>CUMULATIVE QUARTER</t>
  </si>
  <si>
    <t xml:space="preserve">Current </t>
  </si>
  <si>
    <t>Preceding</t>
  </si>
  <si>
    <t>Current</t>
  </si>
  <si>
    <t>Preceding Year</t>
  </si>
  <si>
    <t>Year</t>
  </si>
  <si>
    <t xml:space="preserve">Corresponding </t>
  </si>
  <si>
    <t>To date</t>
  </si>
  <si>
    <t>Period</t>
  </si>
  <si>
    <t>RM'000</t>
  </si>
  <si>
    <t>1 (a)</t>
  </si>
  <si>
    <t>Revenue</t>
  </si>
  <si>
    <t>(b)</t>
  </si>
  <si>
    <t>Investment income</t>
  </si>
  <si>
    <t xml:space="preserve">   (c)</t>
  </si>
  <si>
    <t xml:space="preserve">Other income </t>
  </si>
  <si>
    <t>2 (a)</t>
  </si>
  <si>
    <t>Operating profit/(loss) before interest on borrowings,</t>
  </si>
  <si>
    <t xml:space="preserve">depreciation and amortisation, exceptional items, </t>
  </si>
  <si>
    <t>income tax, minority interests and extraordinary items</t>
  </si>
  <si>
    <t xml:space="preserve"> </t>
  </si>
  <si>
    <t>Interest on borrowings</t>
  </si>
  <si>
    <t>(c)</t>
  </si>
  <si>
    <t>Depreciation and amortisation</t>
  </si>
  <si>
    <t>(d)</t>
  </si>
  <si>
    <t>Exceptional items</t>
  </si>
  <si>
    <t xml:space="preserve">Operating profit/(loss) after interest on borrowings, </t>
  </si>
  <si>
    <t xml:space="preserve">depreciation and amortisation and exceptional items but </t>
  </si>
  <si>
    <t xml:space="preserve">before income tax, minority interests and </t>
  </si>
  <si>
    <t>extraordinary items</t>
  </si>
  <si>
    <t>(e)</t>
  </si>
  <si>
    <t>Share in the results of associated companies</t>
  </si>
  <si>
    <t>(f)</t>
  </si>
  <si>
    <t>Profit/(loss) before taxation, minority interests</t>
  </si>
  <si>
    <t>and extraordinary items</t>
  </si>
  <si>
    <t>(g)</t>
  </si>
  <si>
    <t>Taxation</t>
  </si>
  <si>
    <t>(h)</t>
  </si>
  <si>
    <t>(i) Profit/(loss) after taxation before deducting</t>
  </si>
  <si>
    <t xml:space="preserve">    minority interests</t>
  </si>
  <si>
    <t>(ii) Less minority interests</t>
  </si>
  <si>
    <t>(i)</t>
  </si>
  <si>
    <t xml:space="preserve">Profit/(loss) after taxation attributable to members of the </t>
  </si>
  <si>
    <t>company</t>
  </si>
  <si>
    <t>(k)</t>
  </si>
  <si>
    <t>(i) Extraordinary items</t>
  </si>
  <si>
    <t>(iii) Extraordinary items attributable to members of the</t>
  </si>
  <si>
    <t xml:space="preserve">      company</t>
  </si>
  <si>
    <t>Effect of  SSAP 28</t>
  </si>
  <si>
    <t>(l)</t>
  </si>
  <si>
    <t>Profit/(loss) after taxation and effect of SSAP 28</t>
  </si>
  <si>
    <t>attributable to members of the company</t>
  </si>
  <si>
    <t>3 (a)</t>
  </si>
  <si>
    <t xml:space="preserve">     shares) (sen)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</si>
  <si>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</si>
  <si>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</si>
  <si>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</si>
  <si>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</si>
  <si>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CONDENSED CONSOLIDATED STATEMENTS OF CHANGES IN EQUITY</t>
  </si>
  <si>
    <t>Exchange</t>
  </si>
  <si>
    <t xml:space="preserve"> Share</t>
  </si>
  <si>
    <t>fluctuation</t>
  </si>
  <si>
    <t>Unappropriated</t>
  </si>
  <si>
    <t xml:space="preserve">Proposed </t>
  </si>
  <si>
    <t>Capital</t>
  </si>
  <si>
    <t>Premium</t>
  </si>
  <si>
    <t>reserve</t>
  </si>
  <si>
    <t>Profit</t>
  </si>
  <si>
    <t>dividend</t>
  </si>
  <si>
    <t>Total</t>
  </si>
  <si>
    <t>9 months</t>
  </si>
  <si>
    <t>Net loss not recognized in the income statement:</t>
  </si>
  <si>
    <t xml:space="preserve">   Currency translation differences</t>
  </si>
  <si>
    <t>Net profit for the year</t>
  </si>
  <si>
    <t xml:space="preserve">Underprovision of prior year's dividend in respect of </t>
  </si>
  <si>
    <t xml:space="preserve"> options exercised under the ESOS subsequent to year end</t>
  </si>
  <si>
    <t>Dividend paid for financial year ended 31 December 2001</t>
  </si>
  <si>
    <t>Dividend proposed for financial year ended 31 December 2002</t>
  </si>
  <si>
    <t>Issue of shares pursuant to the ESOS</t>
  </si>
  <si>
    <t>(The Condensed Consolidated Statements of Changes in Equity should be read in conjunction with the Annual Financial Report for the year ended 31 December 2001)</t>
  </si>
  <si>
    <r>
      <t xml:space="preserve">                                                                         Jerneh Asia Berhad </t>
    </r>
    <r>
      <rPr>
        <i/>
        <sz val="8"/>
        <color indexed="8"/>
        <rFont val="Times New Roman"/>
        <family val="1"/>
      </rPr>
      <t>(363984-X)</t>
    </r>
  </si>
  <si>
    <t xml:space="preserve">                                                                                       (Incorporated in Malaysia)</t>
  </si>
  <si>
    <t xml:space="preserve">                                                     Quarterly Report On Consolidated Results </t>
  </si>
  <si>
    <t xml:space="preserve">                                                                                     (The figures have not been audited)</t>
  </si>
  <si>
    <t>CONDENSED CONSOLIDATED CASH FLOW STATEMENTS</t>
  </si>
  <si>
    <t>Cash Flows From Operating Activities</t>
  </si>
  <si>
    <t>Profit before tax</t>
  </si>
  <si>
    <t>Adjustments for:-</t>
  </si>
  <si>
    <t>Non-cash items</t>
  </si>
  <si>
    <t>Goodwill on acquisition written off</t>
  </si>
  <si>
    <t>Non-operating items</t>
  </si>
  <si>
    <t>Operating profit/(loss) before changes in working capital</t>
  </si>
  <si>
    <t>Purchase of investment property</t>
  </si>
  <si>
    <t>proceed form sale of other investments</t>
  </si>
  <si>
    <t>Net changes in current assets</t>
  </si>
  <si>
    <t>Net changes in current liabilities</t>
  </si>
  <si>
    <t>Cash (used in)/generated from operations</t>
  </si>
  <si>
    <t>Income tax paid</t>
  </si>
  <si>
    <t>Net cash (used in)/generated from operating activities</t>
  </si>
  <si>
    <t>Cash Flows From Investing Activities</t>
  </si>
  <si>
    <t xml:space="preserve">Others investments </t>
  </si>
  <si>
    <t>Net cash (used in)/generated from investing activities</t>
  </si>
  <si>
    <t>Cash Flows From Financing Activities</t>
  </si>
  <si>
    <t xml:space="preserve">Bank borrowings </t>
  </si>
  <si>
    <t>Net cash (used in)/generated from financing activities</t>
  </si>
  <si>
    <t xml:space="preserve">Net Increase/(Decrease) In Cash And </t>
  </si>
  <si>
    <t>Cash Equivalents</t>
  </si>
  <si>
    <t>Cash And Cash Equivalent Brought Forward</t>
  </si>
  <si>
    <t>Cash And Cash Equivalent Carried Forward</t>
  </si>
  <si>
    <t>(A)</t>
  </si>
  <si>
    <t>NOTES TO THE INTERIM FINANCIAL REPORT</t>
  </si>
  <si>
    <t>Basis of preparation</t>
  </si>
  <si>
    <t>Qualification of audit report of the preceding annual financial statements</t>
  </si>
  <si>
    <t>There were no qualification on audit report of the preceding annual financial statements.</t>
  </si>
  <si>
    <t>Explanatory comments about the seasonality or cyclicality of operations</t>
  </si>
  <si>
    <t>The Group's operations are not seasonal or cyclical in nature.</t>
  </si>
  <si>
    <t>Nature and amount of items affecting assets, liabilities, equity, net income or cash flows that are unusual because of their nature, size or incidence</t>
  </si>
  <si>
    <t>There were no items affecting assets, liabilities, equity, net income or cash flows that are unusual because of their nature, size or incidence.</t>
  </si>
  <si>
    <t>Changes in estimates of amounts reported in prior interim periods of the current financial year or in prior financial years</t>
  </si>
  <si>
    <t>There were no changes in estimates of amounts reported in prior interim periods of the current financial year or in prior years.</t>
  </si>
  <si>
    <t>Details of issuances and repayment of debt and equity securities, share buy-backs, share cancellations, shares held as treasury shares and resale of treasury shares for the current financial year to date.</t>
  </si>
  <si>
    <t>Dividend paid</t>
  </si>
  <si>
    <t>Segmental reporting</t>
  </si>
  <si>
    <t>By Activity</t>
  </si>
  <si>
    <t>Operating Revenue</t>
  </si>
  <si>
    <t>Profit Before Taxation &amp; MI</t>
  </si>
  <si>
    <t>Assets employed</t>
  </si>
  <si>
    <t>As at 31 December 2002</t>
  </si>
  <si>
    <t>Underwriting and brokerage of general insurance business</t>
  </si>
  <si>
    <t>Credit &amp; leasing</t>
  </si>
  <si>
    <t>Trading &amp; marketable securities</t>
  </si>
  <si>
    <t>Less: Group's share of associate companies' turnover</t>
  </si>
  <si>
    <t>By geographical location</t>
  </si>
  <si>
    <t>Malaysia</t>
  </si>
  <si>
    <t>Outside Malaysia (Hong Kong and the Philippines)</t>
  </si>
  <si>
    <t>Valuations of property, plant and equipment</t>
  </si>
  <si>
    <t>The valuations of property, plant and equipment have been brought forward without any amendments from the preceding annual financial statements.</t>
  </si>
  <si>
    <t>There were no material subsequent events to be disclosed as at the date of this report.</t>
  </si>
  <si>
    <t>Changes in the composition of the Group</t>
  </si>
  <si>
    <t>There were no changes in the composition of the Group during the financial year-to-date, including business combinations, acquisition or disposal of subsidiaries and long-term investments, restructuring and discontinuing operations.</t>
  </si>
  <si>
    <t>Commitments and Contingent Liabilities</t>
  </si>
  <si>
    <t>Capital Commitments</t>
  </si>
  <si>
    <t>Approved and contracted for</t>
  </si>
  <si>
    <t>(B)</t>
  </si>
  <si>
    <t>ADDITIONAL DISCLOSURES IN COMPLIANCE WITH THE KLSE LISTING REQUIREMENTS</t>
  </si>
  <si>
    <t>Review of the performance of the company and its principal subsidiaries</t>
  </si>
  <si>
    <t>Explanatory comments on any material change in the profit before taxation for the quarter reported on as compared with the preceding quarter</t>
  </si>
  <si>
    <t>Variance of JAB Group's actual profit from forecast profit</t>
  </si>
  <si>
    <t>Not applicable</t>
  </si>
  <si>
    <t>Current year :</t>
  </si>
  <si>
    <t xml:space="preserve">   taxation</t>
  </si>
  <si>
    <t xml:space="preserve">   deferred tax</t>
  </si>
  <si>
    <t xml:space="preserve"> - (Under)/Over provision in prior year</t>
  </si>
  <si>
    <t xml:space="preserve">     taxation</t>
  </si>
  <si>
    <t xml:space="preserve">    deferred tax</t>
  </si>
  <si>
    <t>Effective tax rate</t>
  </si>
  <si>
    <t>Sale of unquoted investments and/or properties</t>
  </si>
  <si>
    <t>There were no sale of unquoted investments and/or properties for the current quarter and financial year- to-date.</t>
  </si>
  <si>
    <t>Quoted Securities</t>
  </si>
  <si>
    <t>(a)</t>
  </si>
  <si>
    <t>Purchase of quoted securities</t>
  </si>
  <si>
    <t>Sale of quoted securities</t>
  </si>
  <si>
    <t>Profit/(Loss) arising therefrom</t>
  </si>
  <si>
    <t>At Cost</t>
  </si>
  <si>
    <t>At Book Value</t>
  </si>
  <si>
    <t>At Market Value</t>
  </si>
  <si>
    <t xml:space="preserve">Status of Corporate Proposals </t>
  </si>
  <si>
    <t>Group Borrowings</t>
  </si>
  <si>
    <t>Off Balance Sheet Risk</t>
  </si>
  <si>
    <t>Material Litigation</t>
  </si>
  <si>
    <t>Dividend</t>
  </si>
  <si>
    <t>Earnings per share</t>
  </si>
  <si>
    <t>Current Year</t>
  </si>
  <si>
    <t>Basic</t>
  </si>
  <si>
    <t>Net profit attributable to ordinary shareholders (RM'000)</t>
  </si>
  <si>
    <t>Effect of shares issued during the year ('000)</t>
  </si>
  <si>
    <t>Weighted average number of ordinary shares in issue ('000)</t>
  </si>
  <si>
    <t>Basic earnings per ordinary share (sen)</t>
  </si>
  <si>
    <t>Diluted</t>
  </si>
  <si>
    <t>ESOS :</t>
  </si>
  <si>
    <t xml:space="preserve">    Weighted average number of unissued shares ('000)</t>
  </si>
  <si>
    <t xml:space="preserve">    Weighted number of share that would have been issued at fair value ('000)</t>
  </si>
  <si>
    <t xml:space="preserve">Adjusted weighted average number of ordinary shares for </t>
  </si>
  <si>
    <t>calculating diluted earnings per ordinary share ('000)</t>
  </si>
  <si>
    <t>Diluted earnings per ordinary share (sen)</t>
  </si>
  <si>
    <t>By Order of the Board</t>
  </si>
  <si>
    <t>Kuala Lumpur</t>
  </si>
  <si>
    <t>CHAN SWEE HONG</t>
  </si>
  <si>
    <t>Company Secretary</t>
  </si>
  <si>
    <r>
      <t xml:space="preserve">   Jerneh Asia Berhad </t>
    </r>
    <r>
      <rPr>
        <i/>
        <sz val="8"/>
        <color indexed="8"/>
        <rFont val="Times New Roman"/>
        <family val="1"/>
      </rPr>
      <t>(363984-X)</t>
    </r>
  </si>
  <si>
    <t>1st Quarter</t>
  </si>
  <si>
    <t>For The 1st Quarter Ended 31 March 2003</t>
  </si>
  <si>
    <t xml:space="preserve">                                                   For The 1st Quarter Ended 31 March 2003</t>
  </si>
  <si>
    <t>Current tax asset</t>
  </si>
  <si>
    <t>Provision for outstanding claim</t>
  </si>
  <si>
    <t>Balance at 1.1.2002</t>
  </si>
  <si>
    <t>Balance at 31 December 2002</t>
  </si>
  <si>
    <t>Balance as at 31.03.2003</t>
  </si>
  <si>
    <t>Dividend paid for financial year ended 31 December 2002</t>
  </si>
  <si>
    <t>Dividend proposed for financial year ended 31 December 2003</t>
  </si>
  <si>
    <t>Number of ordinary shares in issue as of 1 January 2003 ('000)</t>
  </si>
  <si>
    <t>The purchase and disposal of quoted securities by the Group (other than those subsidiary companies involved in the insurance business) for the financial quarter ended 31 March 2003 are as follows:-</t>
  </si>
  <si>
    <t>The Group borrowings as at 31 March 2003 amounted to RM20 million, all of which were unsecured and short term in nature.</t>
  </si>
  <si>
    <t xml:space="preserve">(i) Basic (based on 104,730,003 ordinary shares) </t>
  </si>
  <si>
    <t xml:space="preserve">(ii) Fully diluted (based on 105,104,461 ordinary </t>
  </si>
  <si>
    <t>Earnings per share based on 2(i) above :-</t>
  </si>
  <si>
    <t xml:space="preserve">     (2002 : 104,325,423 ordinary shares) (sen)</t>
  </si>
  <si>
    <t>Unearned premium reserves</t>
  </si>
  <si>
    <t>By business segment</t>
  </si>
  <si>
    <t>Underwriting general insurance business</t>
  </si>
  <si>
    <t>Insurance brokerage</t>
  </si>
  <si>
    <t>Credit and leasing</t>
  </si>
  <si>
    <t>Trading in marketable securities</t>
  </si>
  <si>
    <t>Administration and management services</t>
  </si>
  <si>
    <t>Investment holding</t>
  </si>
  <si>
    <t>Elimination</t>
  </si>
  <si>
    <t>Consolidated</t>
  </si>
  <si>
    <t>Total revenue</t>
  </si>
  <si>
    <t>Segment result</t>
  </si>
  <si>
    <t>Interest income</t>
  </si>
  <si>
    <t>Dividend income</t>
  </si>
  <si>
    <t>Allowance for diminution in value</t>
  </si>
  <si>
    <t>Accretion of discounts</t>
  </si>
  <si>
    <t>Share of associated companies' losses</t>
  </si>
  <si>
    <t>Finance cost</t>
  </si>
  <si>
    <t>Profit before taxation</t>
  </si>
  <si>
    <t>Profit after taxation</t>
  </si>
  <si>
    <t>Minority interest</t>
  </si>
  <si>
    <t>REVENUE</t>
  </si>
  <si>
    <t>RESULT</t>
  </si>
  <si>
    <t>Other operating income</t>
  </si>
  <si>
    <t>Loss on sale of other investments</t>
  </si>
  <si>
    <t>Total liabilities</t>
  </si>
  <si>
    <t>Prospects for the current financial year</t>
  </si>
  <si>
    <t>The accounting policies and methods of computation adopted by the Company in the condensed financial statements are consistent with those adopted in the audited financial statements for the year ended 31 December 2002.</t>
  </si>
  <si>
    <t>The condensed financial statements for the quarter ended 31 March 2003 have been prepared in accordance with Accounting Standard MASB 26 (Interim Financial Reporting) issued by the Malaysian Accounting Standards Board (“MASB”) and Chapter 9, part K of the Listing Requirements of the Kuala Lumpur Stock Exchange. The condensed financial statement should be read in conjunction with the audited financial statements of the Group for the year ended 31 December 2002.</t>
  </si>
  <si>
    <t>There were no new issuance and repayment of debt securities, share buy-backs, share cancellations or shares held as treasury shares during the financial quarter ended 31 March 2003.</t>
  </si>
  <si>
    <t>No dividend has been paid for the current financial quarter.</t>
  </si>
  <si>
    <t>Material events not reflected in the financial statements</t>
  </si>
  <si>
    <t>As at 31 March 2003, the Group's investment in quoted shares (other than by those subsidiary companies involved in the insurance business) are as follows:-</t>
  </si>
  <si>
    <t xml:space="preserve">No interim dividend has been recommended.    </t>
  </si>
  <si>
    <t>The effective tax rate of 37% for the current quarter were higher than the statutory tax rate of 28% mainly due to certain expenses disallowed for taxation purposes.</t>
  </si>
  <si>
    <t>Current tax liability</t>
  </si>
  <si>
    <t>In view of the challenging operating environment, the Group would not be able to sustain previous year's performance. Nevertheless, the Directors expect the Group to remain profitable for the year 2003.</t>
  </si>
  <si>
    <t>The Group registered a profit before taxation of RM4.6 million during the current quarter, as compared to the preceding quarter of RM14.2 million. The decline in profit was mainly due to lower underwriting performance achieved by its principal subsidiary, Jerneh Insurance Berhad arising from the strain on reserves as a result of higher business volume written during the current quarter.</t>
  </si>
  <si>
    <t xml:space="preserve">The Group's profit before taxation for the financial period ended 31 March 2003 registered a decrease of RM2.8 million to RM4.6 million as compared to RM7.4 million achieved in the corresponding period in 2002. This was mainly due to lower investment income achieved by its principal subsidiary, Jerneh Insurance Berhad, and the expected losses sustained by the associate companies in Thailand and Philippines. </t>
  </si>
  <si>
    <t>The Jerneh Group’s performance up to 31 March 2003 is within expectations. The insurance industry is expected to remain highly competitive. Factors which continued to affect the results of the Group are the continuing rising reinsurance costs and claims and results of the newly acquired life insurance and general insurance operating units in Thailand and Philippines.</t>
  </si>
  <si>
    <t>There were no corporate proposals which have been announced by the Company and which have not been completed as at 16 May 2003.</t>
  </si>
  <si>
    <t>There were no material litigation (outside the ordinary course of its principal subsidiary's business) as at 16 May 2003, the latest practicable date which is not earlier than 7 days from the date of issue of this quarterly report.</t>
  </si>
  <si>
    <t>The Group did not have any financial instruments with off balance sheet risk as at 16 May 2003, the latest practicable date which is not earlier than 7 days from the date of issue of this quarterly report.</t>
  </si>
  <si>
    <t>In the normal course of business, the Group makes various commitments and incurs certain liabilities on behalf of customers. Details of the Group's commitments and contingent liabilities as at 16 May 2003 (the latest practicable date which is not earlier than 7 days from the date of issue of this quarterly report) are as follows:-</t>
  </si>
  <si>
    <t>For the 1st Quarter Ended 31 March 2003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</si>
</sst>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s>
  <fonts count="30">
    <font>
      <sz val="10"/>
      <name val="Arial"/>
      <family val="0"/>
    </font>
    <font>
      <sz val="11"/>
      <color indexed="8"/>
      <name val="Times New Roman"/>
      <family val="1"/>
    </font>
    <font>
      <b/>
      <sz val="10"/>
      <color indexed="8"/>
      <name val="Times New Roman"/>
      <family val="1"/>
    </font>
    <font>
      <sz val="10"/>
      <name val="Times New Roman"/>
      <family val="1"/>
    </font>
    <font>
      <sz val="9"/>
      <color indexed="8"/>
      <name val="Times New Roman"/>
      <family val="1"/>
    </font>
    <font>
      <i/>
      <sz val="8"/>
      <color indexed="8"/>
      <name val="Times New Roman"/>
      <family val="1"/>
    </font>
    <font>
      <sz val="10"/>
      <color indexed="8"/>
      <name val="Times New Roman"/>
      <family val="1"/>
    </font>
    <font>
      <b/>
      <sz val="10"/>
      <name val="Times New Roman"/>
      <family val="1"/>
    </font>
    <font>
      <sz val="10"/>
      <color indexed="8"/>
      <name val="Arial"/>
      <family val="0"/>
    </font>
    <font>
      <b/>
      <sz val="11"/>
      <color indexed="8"/>
      <name val="Arial"/>
      <family val="2"/>
    </font>
    <font>
      <b/>
      <sz val="12"/>
      <color indexed="8"/>
      <name val="Times New Roman"/>
      <family val="1"/>
    </font>
    <font>
      <sz val="12"/>
      <color indexed="8"/>
      <name val="Arial"/>
      <family val="0"/>
    </font>
    <font>
      <sz val="9"/>
      <color indexed="8"/>
      <name val="Garamond"/>
      <family val="1"/>
    </font>
    <font>
      <sz val="8"/>
      <color indexed="8"/>
      <name val="Arial"/>
      <family val="0"/>
    </font>
    <font>
      <i/>
      <sz val="8"/>
      <color indexed="8"/>
      <name val="Arial"/>
      <family val="0"/>
    </font>
    <font>
      <b/>
      <sz val="10"/>
      <color indexed="8"/>
      <name val="Arial"/>
      <family val="0"/>
    </font>
    <font>
      <b/>
      <sz val="8"/>
      <color indexed="8"/>
      <name val="Arial"/>
      <family val="0"/>
    </font>
    <font>
      <i/>
      <sz val="10"/>
      <color indexed="8"/>
      <name val="Times New Roman"/>
      <family val="1"/>
    </font>
    <font>
      <i/>
      <sz val="10"/>
      <color indexed="8"/>
      <name val="Arial"/>
      <family val="0"/>
    </font>
    <font>
      <b/>
      <sz val="11"/>
      <color indexed="8"/>
      <name val="Times New Roman"/>
      <family val="1"/>
    </font>
    <font>
      <sz val="12"/>
      <color indexed="8"/>
      <name val="Times New Roman"/>
      <family val="1"/>
    </font>
    <font>
      <b/>
      <sz val="16"/>
      <color indexed="8"/>
      <name val="Times New Roman"/>
      <family val="1"/>
    </font>
    <font>
      <sz val="16"/>
      <color indexed="8"/>
      <name val="Times New Roman"/>
      <family val="1"/>
    </font>
    <font>
      <b/>
      <sz val="16"/>
      <color indexed="8"/>
      <name val="Arial"/>
      <family val="2"/>
    </font>
    <font>
      <sz val="16"/>
      <color indexed="8"/>
      <name val="Arial"/>
      <family val="0"/>
    </font>
    <font>
      <b/>
      <u val="single"/>
      <sz val="16"/>
      <color indexed="8"/>
      <name val="Times New Roman"/>
      <family val="1"/>
    </font>
    <font>
      <u val="single"/>
      <sz val="16"/>
      <color indexed="8"/>
      <name val="Times New Roman"/>
      <family val="1"/>
    </font>
    <font>
      <u val="single"/>
      <sz val="16"/>
      <color indexed="8"/>
      <name val="Arial"/>
      <family val="0"/>
    </font>
    <font>
      <i/>
      <sz val="16"/>
      <color indexed="8"/>
      <name val="Times New Roman"/>
      <family val="1"/>
    </font>
    <font>
      <sz val="12"/>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thin"/>
      <right style="medium"/>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color indexed="63"/>
      </left>
      <right style="thin"/>
      <top style="double"/>
      <bottom style="thin"/>
    </border>
    <border>
      <left>
        <color indexed="63"/>
      </left>
      <right>
        <color indexed="63"/>
      </right>
      <top style="thin"/>
      <bottom style="double"/>
    </border>
    <border>
      <left>
        <color indexed="63"/>
      </left>
      <right>
        <color indexed="63"/>
      </right>
      <top style="double"/>
      <bottom>
        <color indexed="63"/>
      </bottom>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2" fillId="0" borderId="2" xfId="0" applyFont="1" applyBorder="1" applyAlignment="1">
      <alignment/>
    </xf>
    <xf numFmtId="0" fontId="3" fillId="0" borderId="3" xfId="0" applyFont="1" applyBorder="1" applyAlignment="1">
      <alignment/>
    </xf>
    <xf numFmtId="0" fontId="3" fillId="0" borderId="0" xfId="0" applyFont="1" applyAlignment="1">
      <alignment/>
    </xf>
    <xf numFmtId="0" fontId="1" fillId="0" borderId="4" xfId="0" applyFont="1" applyBorder="1" applyAlignment="1">
      <alignment/>
    </xf>
    <xf numFmtId="0" fontId="1" fillId="0" borderId="0" xfId="0" applyFont="1" applyBorder="1" applyAlignment="1">
      <alignment/>
    </xf>
    <xf numFmtId="14" fontId="2" fillId="0" borderId="0" xfId="0" applyNumberFormat="1" applyFont="1" applyBorder="1" applyAlignment="1">
      <alignment horizontal="left"/>
    </xf>
    <xf numFmtId="0" fontId="3" fillId="0" borderId="5" xfId="0" applyFont="1"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0" fontId="2" fillId="0" borderId="4" xfId="0" applyFont="1" applyBorder="1" applyAlignment="1">
      <alignment horizontal="left"/>
    </xf>
    <xf numFmtId="0" fontId="2" fillId="0" borderId="6" xfId="0" applyFont="1" applyBorder="1" applyAlignment="1">
      <alignment horizontal="right"/>
    </xf>
    <xf numFmtId="0" fontId="2" fillId="0" borderId="4" xfId="0" applyFont="1" applyBorder="1" applyAlignment="1">
      <alignment/>
    </xf>
    <xf numFmtId="0" fontId="2" fillId="0" borderId="7" xfId="0" applyFont="1" applyBorder="1" applyAlignment="1">
      <alignment horizontal="right"/>
    </xf>
    <xf numFmtId="164" fontId="2" fillId="0" borderId="7" xfId="0" applyNumberFormat="1" applyFont="1" applyBorder="1" applyAlignment="1">
      <alignment horizontal="right"/>
    </xf>
    <xf numFmtId="0" fontId="2" fillId="0" borderId="8" xfId="0" applyFont="1" applyBorder="1" applyAlignment="1">
      <alignment horizontal="right"/>
    </xf>
    <xf numFmtId="0" fontId="7" fillId="0" borderId="4"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4" xfId="0" applyFont="1" applyBorder="1" applyAlignment="1">
      <alignment/>
    </xf>
    <xf numFmtId="165" fontId="3" fillId="0" borderId="6" xfId="15" applyNumberFormat="1" applyFont="1" applyBorder="1" applyAlignment="1">
      <alignment/>
    </xf>
    <xf numFmtId="165" fontId="3" fillId="0" borderId="10" xfId="15" applyNumberFormat="1" applyFont="1" applyBorder="1" applyAlignment="1">
      <alignment/>
    </xf>
    <xf numFmtId="165" fontId="3" fillId="0" borderId="0" xfId="0" applyNumberFormat="1" applyFont="1" applyAlignment="1">
      <alignment/>
    </xf>
    <xf numFmtId="165" fontId="3" fillId="0" borderId="0" xfId="15" applyNumberFormat="1" applyFont="1" applyAlignment="1">
      <alignment/>
    </xf>
    <xf numFmtId="165" fontId="3" fillId="0" borderId="7" xfId="15" applyNumberFormat="1" applyFont="1" applyBorder="1" applyAlignment="1">
      <alignment/>
    </xf>
    <xf numFmtId="165" fontId="3" fillId="0" borderId="9" xfId="15" applyNumberFormat="1" applyFont="1" applyBorder="1" applyAlignment="1">
      <alignment/>
    </xf>
    <xf numFmtId="0" fontId="3" fillId="0" borderId="4" xfId="0" applyFont="1" applyFill="1" applyBorder="1" applyAlignment="1">
      <alignment/>
    </xf>
    <xf numFmtId="165" fontId="3" fillId="0" borderId="8" xfId="15" applyNumberFormat="1" applyFont="1" applyBorder="1" applyAlignment="1">
      <alignment/>
    </xf>
    <xf numFmtId="165" fontId="3" fillId="0" borderId="11" xfId="15" applyNumberFormat="1" applyFont="1" applyBorder="1" applyAlignment="1">
      <alignment/>
    </xf>
    <xf numFmtId="165" fontId="3" fillId="0" borderId="12" xfId="15" applyNumberFormat="1" applyFont="1" applyBorder="1" applyAlignment="1">
      <alignment/>
    </xf>
    <xf numFmtId="0" fontId="3" fillId="0" borderId="13" xfId="0" applyFont="1" applyBorder="1" applyAlignment="1">
      <alignment/>
    </xf>
    <xf numFmtId="43" fontId="3" fillId="0" borderId="0" xfId="0" applyNumberFormat="1" applyFont="1" applyAlignment="1">
      <alignment/>
    </xf>
    <xf numFmtId="165" fontId="3" fillId="0" borderId="14" xfId="0" applyNumberFormat="1" applyFont="1" applyBorder="1" applyAlignment="1">
      <alignment/>
    </xf>
    <xf numFmtId="165" fontId="3" fillId="0" borderId="0" xfId="0" applyNumberFormat="1" applyFont="1" applyBorder="1" applyAlignment="1">
      <alignment/>
    </xf>
    <xf numFmtId="165" fontId="3" fillId="0" borderId="10" xfId="0" applyNumberFormat="1" applyFont="1" applyBorder="1" applyAlignment="1">
      <alignment/>
    </xf>
    <xf numFmtId="165" fontId="3" fillId="0" borderId="15" xfId="15" applyNumberFormat="1" applyFont="1" applyBorder="1" applyAlignment="1">
      <alignment/>
    </xf>
    <xf numFmtId="165" fontId="3" fillId="0" borderId="11" xfId="0" applyNumberFormat="1" applyFont="1" applyFill="1" applyBorder="1" applyAlignment="1">
      <alignment/>
    </xf>
    <xf numFmtId="165" fontId="3" fillId="0" borderId="9" xfId="0" applyNumberFormat="1" applyFont="1" applyFill="1" applyBorder="1" applyAlignment="1">
      <alignment/>
    </xf>
    <xf numFmtId="165" fontId="3" fillId="0" borderId="16" xfId="0" applyNumberFormat="1" applyFont="1" applyBorder="1" applyAlignment="1">
      <alignment/>
    </xf>
    <xf numFmtId="165" fontId="3" fillId="0" borderId="17" xfId="0" applyNumberFormat="1" applyFont="1" applyBorder="1" applyAlignment="1">
      <alignment/>
    </xf>
    <xf numFmtId="0" fontId="6" fillId="0" borderId="18" xfId="0" applyFont="1" applyBorder="1" applyAlignment="1">
      <alignment/>
    </xf>
    <xf numFmtId="43" fontId="3" fillId="0" borderId="15" xfId="15"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8" fillId="0" borderId="1" xfId="0" applyFont="1" applyBorder="1" applyAlignment="1">
      <alignment/>
    </xf>
    <xf numFmtId="0" fontId="8" fillId="0" borderId="2" xfId="0" applyFont="1" applyBorder="1" applyAlignment="1">
      <alignment/>
    </xf>
    <xf numFmtId="0" fontId="9" fillId="0" borderId="2" xfId="0" applyFont="1" applyBorder="1" applyAlignment="1">
      <alignment/>
    </xf>
    <xf numFmtId="0" fontId="8" fillId="0" borderId="3"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4" xfId="0" applyFont="1" applyBorder="1" applyAlignment="1">
      <alignment/>
    </xf>
    <xf numFmtId="14" fontId="9" fillId="0" borderId="0" xfId="0" applyNumberFormat="1" applyFont="1" applyBorder="1" applyAlignment="1">
      <alignment horizontal="left"/>
    </xf>
    <xf numFmtId="0" fontId="8" fillId="0" borderId="5" xfId="0" applyFont="1" applyBorder="1" applyAlignment="1">
      <alignment/>
    </xf>
    <xf numFmtId="0" fontId="8" fillId="0" borderId="0" xfId="0" applyFont="1" applyBorder="1" applyAlignment="1">
      <alignment horizontal="center"/>
    </xf>
    <xf numFmtId="0" fontId="11" fillId="0" borderId="5" xfId="0" applyFont="1" applyBorder="1" applyAlignment="1">
      <alignment horizontal="center"/>
    </xf>
    <xf numFmtId="0" fontId="6" fillId="0" borderId="0" xfId="0" applyFont="1" applyAlignment="1">
      <alignment/>
    </xf>
    <xf numFmtId="0" fontId="12" fillId="0" borderId="5" xfId="0" applyFont="1" applyBorder="1" applyAlignment="1">
      <alignment horizontal="center"/>
    </xf>
    <xf numFmtId="0" fontId="13" fillId="0" borderId="0" xfId="0" applyFont="1" applyAlignment="1">
      <alignment/>
    </xf>
    <xf numFmtId="0" fontId="14" fillId="0" borderId="5" xfId="0" applyFont="1" applyBorder="1" applyAlignment="1">
      <alignment horizontal="center"/>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2" fillId="0" borderId="5" xfId="0" applyFont="1" applyBorder="1" applyAlignment="1">
      <alignment horizontal="center"/>
    </xf>
    <xf numFmtId="0" fontId="2" fillId="0" borderId="0" xfId="0" applyFont="1" applyAlignment="1">
      <alignment horizontal="left"/>
    </xf>
    <xf numFmtId="0" fontId="15" fillId="0" borderId="0" xfId="0" applyFont="1" applyAlignment="1">
      <alignment/>
    </xf>
    <xf numFmtId="0" fontId="13" fillId="0" borderId="5" xfId="0" applyFont="1" applyBorder="1" applyAlignment="1">
      <alignment horizontal="center"/>
    </xf>
    <xf numFmtId="0" fontId="16" fillId="0" borderId="0" xfId="0" applyFont="1" applyAlignment="1">
      <alignment/>
    </xf>
    <xf numFmtId="0" fontId="2" fillId="2" borderId="22" xfId="0" applyFont="1" applyFill="1" applyBorder="1" applyAlignment="1">
      <alignment/>
    </xf>
    <xf numFmtId="0" fontId="8" fillId="2" borderId="23" xfId="0" applyFont="1" applyFill="1" applyBorder="1" applyAlignment="1">
      <alignment horizontal="center"/>
    </xf>
    <xf numFmtId="0" fontId="8" fillId="2" borderId="24" xfId="0" applyFont="1" applyFill="1" applyBorder="1" applyAlignment="1">
      <alignment horizontal="center"/>
    </xf>
    <xf numFmtId="0" fontId="2" fillId="0" borderId="25" xfId="0" applyFont="1" applyBorder="1" applyAlignment="1">
      <alignment/>
    </xf>
    <xf numFmtId="0" fontId="6" fillId="0" borderId="26" xfId="0" applyFont="1" applyBorder="1" applyAlignment="1">
      <alignment/>
    </xf>
    <xf numFmtId="0" fontId="2" fillId="0" borderId="27" xfId="0" applyFont="1" applyBorder="1" applyAlignment="1">
      <alignment horizontal="centerContinuous"/>
    </xf>
    <xf numFmtId="0" fontId="2" fillId="0" borderId="23" xfId="0" applyFont="1" applyBorder="1" applyAlignment="1">
      <alignment horizontal="centerContinuous"/>
    </xf>
    <xf numFmtId="0" fontId="2" fillId="0" borderId="24" xfId="0" applyFont="1" applyBorder="1" applyAlignment="1">
      <alignment horizontal="centerContinuous"/>
    </xf>
    <xf numFmtId="0" fontId="2" fillId="0" borderId="26"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164" fontId="2" fillId="0" borderId="8" xfId="0" applyNumberFormat="1" applyFont="1" applyBorder="1" applyAlignment="1">
      <alignment horizontal="right"/>
    </xf>
    <xf numFmtId="14" fontId="2" fillId="0" borderId="15" xfId="0" applyNumberFormat="1" applyFont="1" applyBorder="1" applyAlignment="1">
      <alignment horizontal="right"/>
    </xf>
    <xf numFmtId="164" fontId="2" fillId="0" borderId="11" xfId="0" applyNumberFormat="1" applyFont="1" applyBorder="1" applyAlignment="1">
      <alignment horizontal="right"/>
    </xf>
    <xf numFmtId="0" fontId="6" fillId="0" borderId="5" xfId="0" applyFont="1" applyBorder="1" applyAlignment="1">
      <alignment horizontal="center"/>
    </xf>
    <xf numFmtId="0" fontId="6" fillId="0" borderId="7" xfId="0" applyFont="1" applyBorder="1" applyAlignment="1">
      <alignment/>
    </xf>
    <xf numFmtId="0" fontId="6" fillId="0" borderId="4" xfId="0" applyFont="1" applyBorder="1" applyAlignment="1">
      <alignment horizontal="right"/>
    </xf>
    <xf numFmtId="165" fontId="6" fillId="0" borderId="7" xfId="15" applyNumberFormat="1" applyFont="1" applyBorder="1" applyAlignment="1">
      <alignment/>
    </xf>
    <xf numFmtId="165" fontId="6" fillId="0" borderId="0" xfId="15" applyNumberFormat="1" applyFont="1" applyBorder="1" applyAlignment="1">
      <alignment/>
    </xf>
    <xf numFmtId="165" fontId="6" fillId="0" borderId="7" xfId="15" applyNumberFormat="1" applyFont="1" applyBorder="1" applyAlignment="1">
      <alignment horizontal="center"/>
    </xf>
    <xf numFmtId="165" fontId="6" fillId="0" borderId="7" xfId="15" applyNumberFormat="1" applyFont="1" applyFill="1" applyBorder="1" applyAlignment="1">
      <alignment/>
    </xf>
    <xf numFmtId="165" fontId="6" fillId="0" borderId="5" xfId="15" applyNumberFormat="1" applyFont="1" applyFill="1" applyBorder="1" applyAlignment="1">
      <alignment/>
    </xf>
    <xf numFmtId="165" fontId="6" fillId="0" borderId="0" xfId="15" applyNumberFormat="1" applyFont="1" applyAlignment="1">
      <alignment/>
    </xf>
    <xf numFmtId="165" fontId="6" fillId="0" borderId="5" xfId="15" applyNumberFormat="1" applyFont="1" applyBorder="1" applyAlignment="1">
      <alignment/>
    </xf>
    <xf numFmtId="43" fontId="6" fillId="0" borderId="0" xfId="15" applyFont="1" applyBorder="1" applyAlignment="1">
      <alignment/>
    </xf>
    <xf numFmtId="0" fontId="6" fillId="0" borderId="0" xfId="0" applyFont="1" applyBorder="1" applyAlignment="1" quotePrefix="1">
      <alignment horizontal="left"/>
    </xf>
    <xf numFmtId="0" fontId="8" fillId="0" borderId="7" xfId="0" applyFont="1" applyBorder="1" applyAlignment="1">
      <alignment/>
    </xf>
    <xf numFmtId="0" fontId="6" fillId="0" borderId="0" xfId="0" applyFont="1" applyBorder="1" applyAlignment="1" quotePrefix="1">
      <alignment/>
    </xf>
    <xf numFmtId="43" fontId="6" fillId="0" borderId="7" xfId="15" applyFont="1" applyBorder="1" applyAlignment="1">
      <alignment horizontal="right"/>
    </xf>
    <xf numFmtId="43" fontId="6" fillId="0" borderId="7" xfId="15" applyNumberFormat="1" applyFont="1" applyBorder="1" applyAlignment="1">
      <alignment horizontal="center"/>
    </xf>
    <xf numFmtId="43" fontId="6" fillId="0" borderId="7" xfId="15" applyNumberFormat="1" applyFont="1" applyFill="1" applyBorder="1" applyAlignment="1">
      <alignment/>
    </xf>
    <xf numFmtId="167" fontId="8" fillId="0" borderId="5" xfId="0" applyNumberFormat="1" applyFont="1" applyBorder="1" applyAlignment="1">
      <alignment/>
    </xf>
    <xf numFmtId="43" fontId="6" fillId="0" borderId="7" xfId="15" applyFont="1" applyBorder="1" applyAlignment="1">
      <alignment/>
    </xf>
    <xf numFmtId="43" fontId="6" fillId="0" borderId="7" xfId="15" applyNumberFormat="1" applyFont="1" applyFill="1" applyBorder="1" applyAlignment="1">
      <alignment horizontal="right"/>
    </xf>
    <xf numFmtId="43" fontId="6" fillId="0" borderId="7" xfId="15" applyNumberFormat="1" applyFont="1" applyBorder="1" applyAlignment="1">
      <alignment/>
    </xf>
    <xf numFmtId="0" fontId="6" fillId="0" borderId="15" xfId="0" applyFont="1" applyBorder="1" applyAlignment="1">
      <alignment/>
    </xf>
    <xf numFmtId="0" fontId="6" fillId="0" borderId="8" xfId="0" applyFont="1" applyBorder="1" applyAlignment="1">
      <alignment/>
    </xf>
    <xf numFmtId="2" fontId="6" fillId="0" borderId="8" xfId="0" applyNumberFormat="1" applyFont="1" applyBorder="1" applyAlignment="1">
      <alignment/>
    </xf>
    <xf numFmtId="43" fontId="6" fillId="0" borderId="8" xfId="15" applyNumberFormat="1" applyFont="1" applyBorder="1" applyAlignment="1">
      <alignment/>
    </xf>
    <xf numFmtId="0" fontId="17" fillId="0" borderId="25" xfId="0" applyFont="1" applyBorder="1" applyAlignment="1">
      <alignment/>
    </xf>
    <xf numFmtId="0" fontId="18" fillId="0" borderId="26" xfId="0" applyFont="1" applyBorder="1" applyAlignment="1">
      <alignment wrapText="1"/>
    </xf>
    <xf numFmtId="165" fontId="6" fillId="0" borderId="26" xfId="15" applyNumberFormat="1" applyFont="1" applyBorder="1" applyAlignment="1">
      <alignment/>
    </xf>
    <xf numFmtId="0" fontId="6" fillId="0" borderId="10" xfId="0" applyFont="1" applyBorder="1" applyAlignment="1">
      <alignment/>
    </xf>
    <xf numFmtId="0" fontId="6" fillId="0" borderId="18" xfId="0" applyFont="1" applyBorder="1" applyAlignment="1">
      <alignment horizontal="center" vertical="top"/>
    </xf>
    <xf numFmtId="0" fontId="6" fillId="0" borderId="19" xfId="0" applyFont="1" applyBorder="1" applyAlignment="1">
      <alignment/>
    </xf>
    <xf numFmtId="0" fontId="6" fillId="0" borderId="20" xfId="0" applyFont="1" applyBorder="1" applyAlignment="1">
      <alignment/>
    </xf>
    <xf numFmtId="165" fontId="6" fillId="0" borderId="21" xfId="15" applyNumberFormat="1" applyFont="1" applyBorder="1" applyAlignment="1">
      <alignment/>
    </xf>
    <xf numFmtId="0" fontId="17" fillId="0" borderId="0" xfId="0" applyFont="1" applyBorder="1" applyAlignment="1">
      <alignment horizontal="center"/>
    </xf>
    <xf numFmtId="0" fontId="17" fillId="2" borderId="23" xfId="0" applyFont="1" applyFill="1" applyBorder="1" applyAlignment="1">
      <alignment horizontal="center"/>
    </xf>
    <xf numFmtId="0" fontId="8" fillId="2" borderId="23" xfId="0" applyFont="1" applyFill="1" applyBorder="1" applyAlignment="1">
      <alignment/>
    </xf>
    <xf numFmtId="0" fontId="8" fillId="2" borderId="24" xfId="0" applyFont="1" applyFill="1" applyBorder="1" applyAlignment="1">
      <alignment/>
    </xf>
    <xf numFmtId="0" fontId="2" fillId="0" borderId="26" xfId="0" applyFont="1" applyBorder="1" applyAlignment="1">
      <alignment horizontal="center"/>
    </xf>
    <xf numFmtId="0" fontId="2" fillId="0" borderId="10" xfId="0" applyFont="1" applyBorder="1" applyAlignment="1">
      <alignment horizontal="center"/>
    </xf>
    <xf numFmtId="0" fontId="15" fillId="0" borderId="0" xfId="0" applyFont="1" applyBorder="1" applyAlignment="1">
      <alignment/>
    </xf>
    <xf numFmtId="0" fontId="2" fillId="0" borderId="9" xfId="0" applyFont="1" applyBorder="1" applyAlignment="1">
      <alignment horizontal="center"/>
    </xf>
    <xf numFmtId="16" fontId="2" fillId="0" borderId="0" xfId="0" applyNumberFormat="1" applyFont="1" applyBorder="1" applyAlignment="1">
      <alignment horizontal="right"/>
    </xf>
    <xf numFmtId="0" fontId="6" fillId="0" borderId="9" xfId="0" applyFont="1" applyBorder="1" applyAlignment="1">
      <alignment/>
    </xf>
    <xf numFmtId="165" fontId="6" fillId="0" borderId="9" xfId="0" applyNumberFormat="1" applyFont="1" applyBorder="1" applyAlignment="1">
      <alignment/>
    </xf>
    <xf numFmtId="165" fontId="6" fillId="0" borderId="28" xfId="15" applyNumberFormat="1" applyFont="1" applyBorder="1" applyAlignment="1">
      <alignment/>
    </xf>
    <xf numFmtId="0" fontId="6" fillId="0" borderId="28" xfId="0" applyFont="1" applyBorder="1" applyAlignment="1">
      <alignment/>
    </xf>
    <xf numFmtId="165" fontId="6" fillId="0" borderId="9" xfId="15" applyNumberFormat="1" applyFont="1" applyBorder="1" applyAlignment="1">
      <alignment/>
    </xf>
    <xf numFmtId="168" fontId="6" fillId="0" borderId="0" xfId="0" applyNumberFormat="1" applyFont="1" applyBorder="1" applyAlignment="1">
      <alignment/>
    </xf>
    <xf numFmtId="0" fontId="6" fillId="0" borderId="11" xfId="0" applyFont="1" applyBorder="1" applyAlignment="1">
      <alignment/>
    </xf>
    <xf numFmtId="165" fontId="2" fillId="0" borderId="28" xfId="15" applyNumberFormat="1" applyFont="1" applyBorder="1" applyAlignment="1">
      <alignment/>
    </xf>
    <xf numFmtId="165" fontId="2" fillId="0" borderId="29" xfId="15" applyNumberFormat="1" applyFont="1" applyBorder="1" applyAlignment="1">
      <alignment/>
    </xf>
    <xf numFmtId="0" fontId="2" fillId="0" borderId="28" xfId="0" applyFont="1" applyBorder="1" applyAlignment="1">
      <alignment/>
    </xf>
    <xf numFmtId="0" fontId="15" fillId="0" borderId="5" xfId="0" applyFont="1" applyBorder="1" applyAlignment="1">
      <alignment/>
    </xf>
    <xf numFmtId="165" fontId="6" fillId="0" borderId="15" xfId="15" applyNumberFormat="1" applyFont="1" applyBorder="1" applyAlignment="1">
      <alignment/>
    </xf>
    <xf numFmtId="165" fontId="6" fillId="0" borderId="20" xfId="15" applyNumberFormat="1" applyFont="1" applyBorder="1" applyAlignment="1">
      <alignment/>
    </xf>
    <xf numFmtId="0" fontId="8" fillId="0" borderId="21" xfId="0" applyFont="1" applyBorder="1" applyAlignment="1">
      <alignment/>
    </xf>
    <xf numFmtId="165" fontId="6" fillId="0" borderId="29" xfId="15" applyNumberFormat="1" applyFont="1" applyBorder="1" applyAlignment="1">
      <alignment/>
    </xf>
    <xf numFmtId="0" fontId="3" fillId="0" borderId="1" xfId="0" applyFont="1" applyBorder="1" applyAlignment="1">
      <alignment/>
    </xf>
    <xf numFmtId="0" fontId="6" fillId="0" borderId="2" xfId="0" applyFont="1" applyBorder="1" applyAlignment="1">
      <alignment/>
    </xf>
    <xf numFmtId="0" fontId="19" fillId="0" borderId="3" xfId="0" applyFont="1" applyBorder="1" applyAlignment="1">
      <alignment/>
    </xf>
    <xf numFmtId="14" fontId="19" fillId="0" borderId="5" xfId="0" applyNumberFormat="1" applyFont="1" applyBorder="1" applyAlignment="1">
      <alignment horizontal="left"/>
    </xf>
    <xf numFmtId="165" fontId="3" fillId="0" borderId="0" xfId="15" applyNumberFormat="1" applyFont="1" applyBorder="1" applyAlignment="1">
      <alignment/>
    </xf>
    <xf numFmtId="0" fontId="4" fillId="0" borderId="0" xfId="0" applyFont="1" applyBorder="1" applyAlignment="1">
      <alignment horizontal="left"/>
    </xf>
    <xf numFmtId="0" fontId="4" fillId="0" borderId="5"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21" xfId="0" applyFont="1" applyBorder="1" applyAlignment="1">
      <alignment horizontal="left"/>
    </xf>
    <xf numFmtId="0" fontId="2" fillId="2" borderId="27" xfId="0" applyFont="1" applyFill="1" applyBorder="1" applyAlignment="1">
      <alignment/>
    </xf>
    <xf numFmtId="0" fontId="3" fillId="2" borderId="23" xfId="0" applyFont="1" applyFill="1" applyBorder="1" applyAlignment="1">
      <alignment horizontal="left"/>
    </xf>
    <xf numFmtId="0" fontId="3" fillId="2" borderId="24" xfId="0" applyFont="1" applyFill="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2" fillId="0" borderId="30" xfId="0" applyFont="1" applyBorder="1" applyAlignment="1">
      <alignment/>
    </xf>
    <xf numFmtId="0" fontId="3" fillId="0" borderId="26" xfId="0" applyFont="1" applyBorder="1" applyAlignment="1">
      <alignment/>
    </xf>
    <xf numFmtId="165" fontId="7" fillId="0" borderId="10" xfId="15" applyNumberFormat="1" applyFont="1" applyBorder="1" applyAlignment="1">
      <alignment horizontal="center"/>
    </xf>
    <xf numFmtId="0" fontId="7" fillId="0" borderId="31" xfId="0" applyFont="1" applyBorder="1" applyAlignment="1">
      <alignment/>
    </xf>
    <xf numFmtId="165" fontId="7" fillId="0" borderId="9" xfId="15" applyNumberFormat="1" applyFont="1" applyBorder="1" applyAlignment="1">
      <alignment horizontal="center"/>
    </xf>
    <xf numFmtId="0" fontId="3" fillId="0" borderId="31" xfId="0" applyFont="1" applyBorder="1" applyAlignment="1">
      <alignment/>
    </xf>
    <xf numFmtId="165" fontId="7" fillId="0" borderId="9" xfId="15" applyNumberFormat="1" applyFont="1" applyBorder="1" applyAlignment="1">
      <alignment horizontal="right"/>
    </xf>
    <xf numFmtId="1" fontId="3" fillId="0" borderId="5" xfId="0" applyNumberFormat="1" applyFont="1" applyBorder="1" applyAlignment="1">
      <alignment/>
    </xf>
    <xf numFmtId="0" fontId="10" fillId="0" borderId="0" xfId="0" applyFont="1" applyBorder="1" applyAlignment="1">
      <alignment horizontal="center"/>
    </xf>
    <xf numFmtId="0" fontId="7" fillId="3" borderId="31" xfId="0" applyFont="1" applyFill="1" applyBorder="1" applyAlignment="1">
      <alignment/>
    </xf>
    <xf numFmtId="165" fontId="3" fillId="0" borderId="5" xfId="0" applyNumberFormat="1" applyFont="1" applyBorder="1" applyAlignment="1">
      <alignment/>
    </xf>
    <xf numFmtId="0" fontId="3" fillId="0" borderId="11" xfId="0" applyFont="1" applyBorder="1" applyAlignment="1">
      <alignment/>
    </xf>
    <xf numFmtId="0" fontId="7" fillId="0" borderId="0" xfId="0" applyFont="1" applyBorder="1" applyAlignment="1">
      <alignment/>
    </xf>
    <xf numFmtId="165" fontId="3" fillId="0" borderId="9" xfId="0" applyNumberFormat="1" applyFont="1" applyBorder="1" applyAlignment="1">
      <alignment/>
    </xf>
    <xf numFmtId="165" fontId="3" fillId="0" borderId="12" xfId="0" applyNumberFormat="1" applyFont="1" applyBorder="1" applyAlignment="1">
      <alignment/>
    </xf>
    <xf numFmtId="0" fontId="3" fillId="0" borderId="32" xfId="0" applyFont="1" applyBorder="1" applyAlignment="1">
      <alignment/>
    </xf>
    <xf numFmtId="0" fontId="3" fillId="0" borderId="15" xfId="0" applyFont="1" applyBorder="1" applyAlignment="1">
      <alignment/>
    </xf>
    <xf numFmtId="165" fontId="3" fillId="0" borderId="20" xfId="15" applyNumberFormat="1" applyFont="1" applyBorder="1" applyAlignment="1">
      <alignment/>
    </xf>
    <xf numFmtId="0" fontId="20" fillId="0" borderId="0" xfId="0" applyFont="1" applyAlignment="1">
      <alignment/>
    </xf>
    <xf numFmtId="0" fontId="20" fillId="0" borderId="0" xfId="0" applyFont="1" applyAlignment="1">
      <alignment horizontal="justify" vertical="top" wrapText="1"/>
    </xf>
    <xf numFmtId="0" fontId="20" fillId="0" borderId="0" xfId="0" applyFont="1" applyFill="1" applyAlignment="1" quotePrefix="1">
      <alignment/>
    </xf>
    <xf numFmtId="0" fontId="10" fillId="0" borderId="0" xfId="0" applyFont="1" applyAlignment="1">
      <alignment horizontal="center" vertical="top" wrapText="1"/>
    </xf>
    <xf numFmtId="0" fontId="10" fillId="0" borderId="0" xfId="0" applyFont="1" applyAlignment="1">
      <alignment horizontal="right" vertical="top" wrapText="1"/>
    </xf>
    <xf numFmtId="0" fontId="10"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horizontal="justify" vertical="top"/>
    </xf>
    <xf numFmtId="165" fontId="20" fillId="0" borderId="0" xfId="15" applyNumberFormat="1" applyFont="1" applyAlignment="1">
      <alignment horizontal="right" vertical="top" wrapText="1"/>
    </xf>
    <xf numFmtId="165" fontId="20" fillId="0" borderId="0" xfId="15" applyNumberFormat="1" applyFont="1" applyBorder="1" applyAlignment="1">
      <alignment horizontal="right" vertical="top" wrapText="1"/>
    </xf>
    <xf numFmtId="165" fontId="20" fillId="0" borderId="15" xfId="15" applyNumberFormat="1" applyFont="1" applyBorder="1" applyAlignment="1">
      <alignment horizontal="right" vertical="top" wrapText="1"/>
    </xf>
    <xf numFmtId="0" fontId="10" fillId="0" borderId="0" xfId="0" applyFont="1" applyBorder="1" applyAlignment="1">
      <alignment horizontal="center" vertical="top" wrapText="1"/>
    </xf>
    <xf numFmtId="165" fontId="20" fillId="0" borderId="16" xfId="15" applyNumberFormat="1" applyFont="1" applyBorder="1" applyAlignment="1">
      <alignment horizontal="justify" vertical="top" wrapText="1"/>
    </xf>
    <xf numFmtId="0" fontId="20" fillId="0" borderId="0" xfId="0" applyFont="1" applyBorder="1" applyAlignment="1">
      <alignment horizontal="center" vertical="top" wrapText="1"/>
    </xf>
    <xf numFmtId="165" fontId="20" fillId="0" borderId="0" xfId="15" applyNumberFormat="1" applyFont="1" applyBorder="1" applyAlignment="1">
      <alignment horizontal="center" vertical="top" wrapText="1"/>
    </xf>
    <xf numFmtId="0" fontId="10" fillId="0" borderId="0" xfId="0" applyFont="1" applyAlignment="1">
      <alignment horizontal="left" vertical="top" wrapText="1"/>
    </xf>
    <xf numFmtId="0" fontId="20" fillId="0" borderId="0" xfId="0" applyFont="1" applyAlignment="1">
      <alignment horizontal="left"/>
    </xf>
    <xf numFmtId="165" fontId="10" fillId="0" borderId="0" xfId="15" applyNumberFormat="1" applyFont="1" applyAlignment="1">
      <alignment horizontal="justify" vertical="top" wrapText="1"/>
    </xf>
    <xf numFmtId="165" fontId="10" fillId="0" borderId="0" xfId="15" applyNumberFormat="1" applyFont="1" applyAlignment="1">
      <alignment horizontal="right" vertical="top" wrapText="1"/>
    </xf>
    <xf numFmtId="165" fontId="10" fillId="0" borderId="0" xfId="15" applyNumberFormat="1" applyFont="1" applyBorder="1" applyAlignment="1">
      <alignment horizontal="center" vertical="top" wrapText="1"/>
    </xf>
    <xf numFmtId="165" fontId="20" fillId="0" borderId="16" xfId="15" applyNumberFormat="1" applyFont="1" applyBorder="1" applyAlignment="1">
      <alignment horizontal="right" vertical="top" wrapText="1"/>
    </xf>
    <xf numFmtId="165" fontId="20" fillId="0" borderId="0" xfId="15" applyNumberFormat="1" applyFont="1" applyAlignment="1">
      <alignment horizontal="justify" vertical="top" wrapText="1"/>
    </xf>
    <xf numFmtId="0" fontId="20" fillId="0" borderId="0" xfId="0" applyFont="1" applyAlignment="1">
      <alignment horizontal="center" vertical="top" wrapText="1"/>
    </xf>
    <xf numFmtId="0" fontId="20" fillId="0" borderId="0" xfId="0" applyFont="1" applyAlignment="1">
      <alignment horizontal="justify"/>
    </xf>
    <xf numFmtId="165" fontId="20" fillId="0" borderId="0" xfId="15" applyNumberFormat="1" applyFont="1" applyAlignment="1">
      <alignment horizontal="center" vertical="top" wrapText="1"/>
    </xf>
    <xf numFmtId="165" fontId="20" fillId="0" borderId="16" xfId="0" applyNumberFormat="1" applyFont="1" applyBorder="1" applyAlignment="1">
      <alignment horizontal="right" vertical="top" wrapText="1"/>
    </xf>
    <xf numFmtId="0" fontId="7" fillId="0" borderId="4" xfId="0" applyFont="1" applyFill="1" applyBorder="1" applyAlignment="1">
      <alignment/>
    </xf>
    <xf numFmtId="0" fontId="6" fillId="0" borderId="31" xfId="0" applyFont="1" applyBorder="1" applyAlignment="1">
      <alignment/>
    </xf>
    <xf numFmtId="43" fontId="3" fillId="0" borderId="16" xfId="15" applyFont="1" applyBorder="1" applyAlignment="1">
      <alignment/>
    </xf>
    <xf numFmtId="43" fontId="3" fillId="0" borderId="17" xfId="15" applyFont="1" applyBorder="1" applyAlignment="1">
      <alignment/>
    </xf>
    <xf numFmtId="165" fontId="3" fillId="0" borderId="33" xfId="15" applyNumberFormat="1" applyFont="1" applyBorder="1" applyAlignment="1">
      <alignment/>
    </xf>
    <xf numFmtId="165" fontId="3" fillId="0" borderId="23" xfId="0" applyNumberFormat="1" applyFont="1" applyBorder="1" applyAlignment="1">
      <alignment/>
    </xf>
    <xf numFmtId="165" fontId="3" fillId="0" borderId="24" xfId="0" applyNumberFormat="1" applyFont="1" applyBorder="1" applyAlignment="1">
      <alignment/>
    </xf>
    <xf numFmtId="43" fontId="3" fillId="0" borderId="34" xfId="15" applyFont="1" applyBorder="1" applyAlignment="1">
      <alignment/>
    </xf>
    <xf numFmtId="0" fontId="10" fillId="0" borderId="16" xfId="0" applyFont="1" applyBorder="1" applyAlignment="1">
      <alignment horizontal="right" vertical="top" wrapText="1"/>
    </xf>
    <xf numFmtId="165" fontId="10" fillId="0" borderId="16" xfId="15" applyNumberFormat="1" applyFont="1" applyBorder="1" applyAlignment="1">
      <alignment horizontal="right" vertical="top" wrapText="1"/>
    </xf>
    <xf numFmtId="0" fontId="22" fillId="0" borderId="0" xfId="0" applyFont="1" applyBorder="1" applyAlignment="1">
      <alignment horizontal="left" vertical="top" wrapText="1"/>
    </xf>
    <xf numFmtId="0" fontId="21" fillId="0" borderId="0" xfId="0" applyFont="1" applyFill="1" applyBorder="1" applyAlignment="1">
      <alignment/>
    </xf>
    <xf numFmtId="0" fontId="22" fillId="0" borderId="26" xfId="0" applyFont="1" applyBorder="1" applyAlignment="1">
      <alignment/>
    </xf>
    <xf numFmtId="0" fontId="23" fillId="0" borderId="26" xfId="0" applyFont="1" applyBorder="1" applyAlignment="1">
      <alignment/>
    </xf>
    <xf numFmtId="0" fontId="22" fillId="0" borderId="0" xfId="0" applyFont="1" applyBorder="1" applyAlignment="1">
      <alignment/>
    </xf>
    <xf numFmtId="0" fontId="22" fillId="0" borderId="0" xfId="0" applyFont="1" applyAlignment="1">
      <alignment/>
    </xf>
    <xf numFmtId="0" fontId="21" fillId="0" borderId="0" xfId="0" applyFont="1" applyFill="1" applyBorder="1" applyAlignment="1">
      <alignment horizontal="right"/>
    </xf>
    <xf numFmtId="0" fontId="21" fillId="0" borderId="0" xfId="0" applyFont="1" applyBorder="1" applyAlignment="1">
      <alignment/>
    </xf>
    <xf numFmtId="0" fontId="23" fillId="0" borderId="0" xfId="0" applyFont="1" applyBorder="1" applyAlignment="1">
      <alignment/>
    </xf>
    <xf numFmtId="0" fontId="21" fillId="0" borderId="0" xfId="0" applyFont="1" applyFill="1" applyBorder="1" applyAlignment="1" quotePrefix="1">
      <alignment horizontal="right"/>
    </xf>
    <xf numFmtId="0" fontId="22" fillId="0" borderId="0" xfId="0" applyFont="1" applyFill="1" applyBorder="1" applyAlignment="1">
      <alignment/>
    </xf>
    <xf numFmtId="0" fontId="22" fillId="0" borderId="0" xfId="0" applyFont="1" applyBorder="1" applyAlignment="1">
      <alignment horizontal="justify" vertical="top" wrapText="1"/>
    </xf>
    <xf numFmtId="0" fontId="22" fillId="0" borderId="0" xfId="0" applyFont="1" applyFill="1" applyBorder="1" applyAlignment="1" quotePrefix="1">
      <alignment/>
    </xf>
    <xf numFmtId="0" fontId="24" fillId="0" borderId="0" xfId="0" applyFont="1" applyBorder="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2" fillId="0" borderId="0" xfId="0" applyFont="1" applyAlignment="1">
      <alignment vertical="top" wrapText="1"/>
    </xf>
    <xf numFmtId="0" fontId="24" fillId="0" borderId="0" xfId="0" applyFont="1" applyAlignment="1">
      <alignment vertical="top" wrapText="1"/>
    </xf>
    <xf numFmtId="0" fontId="21" fillId="0" borderId="0" xfId="0" applyFont="1" applyFill="1" applyBorder="1" applyAlignment="1" quotePrefix="1">
      <alignment/>
    </xf>
    <xf numFmtId="14" fontId="23" fillId="0" borderId="0" xfId="0" applyNumberFormat="1" applyFont="1" applyBorder="1" applyAlignment="1">
      <alignment horizontal="left"/>
    </xf>
    <xf numFmtId="0" fontId="25" fillId="0" borderId="0" xfId="0" applyFont="1" applyFill="1" applyBorder="1" applyAlignment="1">
      <alignment/>
    </xf>
    <xf numFmtId="0" fontId="21" fillId="0" borderId="0" xfId="0" applyFont="1" applyBorder="1" applyAlignment="1">
      <alignment vertical="top" wrapText="1"/>
    </xf>
    <xf numFmtId="0" fontId="22" fillId="0" borderId="0" xfId="0" applyFont="1" applyBorder="1" applyAlignment="1">
      <alignment vertical="top" wrapText="1"/>
    </xf>
    <xf numFmtId="0" fontId="21" fillId="0" borderId="0" xfId="0" applyFont="1" applyFill="1" applyBorder="1" applyAlignment="1">
      <alignment vertical="top"/>
    </xf>
    <xf numFmtId="0" fontId="24" fillId="0" borderId="0" xfId="0" applyFont="1" applyBorder="1" applyAlignment="1">
      <alignment vertical="top" wrapText="1"/>
    </xf>
    <xf numFmtId="0" fontId="21" fillId="0" borderId="0" xfId="0" applyFont="1" applyFill="1" applyAlignment="1" quotePrefix="1">
      <alignment/>
    </xf>
    <xf numFmtId="0" fontId="21" fillId="0" borderId="0" xfId="0" applyFont="1" applyAlignment="1">
      <alignment/>
    </xf>
    <xf numFmtId="0" fontId="22" fillId="0" borderId="0" xfId="0" applyFont="1" applyFill="1" applyAlignment="1" quotePrefix="1">
      <alignment/>
    </xf>
    <xf numFmtId="0" fontId="21" fillId="0" borderId="0" xfId="0" applyFont="1" applyAlignment="1">
      <alignment horizontal="justify"/>
    </xf>
    <xf numFmtId="0" fontId="21" fillId="0" borderId="0" xfId="0" applyFont="1" applyAlignment="1">
      <alignment horizontal="center" vertical="top" wrapText="1"/>
    </xf>
    <xf numFmtId="0" fontId="21" fillId="0" borderId="0" xfId="0" applyFont="1" applyAlignment="1">
      <alignment horizontal="right" vertical="top" wrapText="1"/>
    </xf>
    <xf numFmtId="0" fontId="21"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horizontal="justify" vertical="top"/>
    </xf>
    <xf numFmtId="165" fontId="22" fillId="0" borderId="0" xfId="15" applyNumberFormat="1" applyFont="1" applyAlignment="1">
      <alignment horizontal="right" vertical="top" wrapText="1"/>
    </xf>
    <xf numFmtId="165" fontId="22" fillId="0" borderId="0" xfId="15" applyNumberFormat="1" applyFont="1" applyBorder="1" applyAlignment="1">
      <alignment horizontal="right" vertical="top" wrapText="1"/>
    </xf>
    <xf numFmtId="165" fontId="22" fillId="0" borderId="15" xfId="15" applyNumberFormat="1" applyFont="1" applyBorder="1" applyAlignment="1">
      <alignment horizontal="right" vertical="top" wrapText="1"/>
    </xf>
    <xf numFmtId="0" fontId="21" fillId="0" borderId="0" xfId="0" applyFont="1" applyBorder="1" applyAlignment="1">
      <alignment horizontal="center" vertical="top" wrapText="1"/>
    </xf>
    <xf numFmtId="165" fontId="22" fillId="0" borderId="35" xfId="15" applyNumberFormat="1" applyFont="1" applyBorder="1" applyAlignment="1">
      <alignment horizontal="right" vertical="top" wrapText="1"/>
    </xf>
    <xf numFmtId="0" fontId="21" fillId="0" borderId="0" xfId="0" applyFont="1" applyAlignment="1">
      <alignment horizontal="left"/>
    </xf>
    <xf numFmtId="165" fontId="22" fillId="0" borderId="16" xfId="15" applyNumberFormat="1" applyFont="1" applyBorder="1" applyAlignment="1">
      <alignment horizontal="justify" vertical="top" wrapText="1"/>
    </xf>
    <xf numFmtId="0" fontId="21" fillId="0" borderId="0" xfId="0" applyFont="1" applyBorder="1" applyAlignment="1">
      <alignment horizontal="right" vertical="top" wrapText="1"/>
    </xf>
    <xf numFmtId="0" fontId="22" fillId="0" borderId="0" xfId="0" applyFont="1" applyBorder="1" applyAlignment="1">
      <alignment horizontal="right" vertical="top" wrapText="1"/>
    </xf>
    <xf numFmtId="3" fontId="22" fillId="0" borderId="16" xfId="0" applyNumberFormat="1" applyFont="1" applyBorder="1" applyAlignment="1">
      <alignment horizontal="right" vertical="top" wrapText="1"/>
    </xf>
    <xf numFmtId="0" fontId="21" fillId="0" borderId="0" xfId="0" applyFont="1" applyBorder="1" applyAlignment="1">
      <alignment horizontal="centerContinuous"/>
    </xf>
    <xf numFmtId="0" fontId="21" fillId="0" borderId="0" xfId="0" applyFont="1" applyBorder="1" applyAlignment="1">
      <alignment horizontal="right"/>
    </xf>
    <xf numFmtId="15" fontId="21" fillId="0" borderId="0" xfId="0" applyNumberFormat="1" applyFont="1" applyBorder="1" applyAlignment="1">
      <alignment horizontal="right"/>
    </xf>
    <xf numFmtId="165" fontId="22" fillId="0" borderId="0" xfId="15" applyNumberFormat="1" applyFont="1" applyBorder="1" applyAlignment="1">
      <alignment/>
    </xf>
    <xf numFmtId="165" fontId="22" fillId="0" borderId="0" xfId="15" applyNumberFormat="1" applyFont="1" applyFill="1" applyBorder="1" applyAlignment="1">
      <alignment/>
    </xf>
    <xf numFmtId="0" fontId="22" fillId="0" borderId="0" xfId="0" applyFont="1" applyBorder="1" applyAlignment="1" quotePrefix="1">
      <alignment/>
    </xf>
    <xf numFmtId="165" fontId="22" fillId="0" borderId="35" xfId="15" applyNumberFormat="1" applyFont="1" applyBorder="1" applyAlignment="1">
      <alignment/>
    </xf>
    <xf numFmtId="0" fontId="22" fillId="0" borderId="0" xfId="0" applyFont="1" applyBorder="1" applyAlignment="1">
      <alignment horizontal="justify" vertical="center" wrapText="1"/>
    </xf>
    <xf numFmtId="9" fontId="22" fillId="0" borderId="0" xfId="19" applyNumberFormat="1" applyFont="1" applyBorder="1" applyAlignment="1">
      <alignment horizontal="right" vertical="center" wrapText="1"/>
    </xf>
    <xf numFmtId="9" fontId="22" fillId="0" borderId="0" xfId="19" applyNumberFormat="1" applyFont="1" applyBorder="1" applyAlignment="1">
      <alignment horizontal="right" vertical="top" wrapText="1"/>
    </xf>
    <xf numFmtId="0" fontId="21" fillId="0" borderId="0" xfId="0" applyFont="1" applyBorder="1" applyAlignment="1">
      <alignment vertical="top"/>
    </xf>
    <xf numFmtId="0" fontId="22" fillId="0" borderId="0" xfId="0" applyFont="1" applyFill="1" applyBorder="1" applyAlignment="1">
      <alignment horizontal="right"/>
    </xf>
    <xf numFmtId="0" fontId="22" fillId="0" borderId="0" xfId="0" applyFont="1" applyBorder="1" applyAlignment="1">
      <alignment horizontal="left" vertical="top"/>
    </xf>
    <xf numFmtId="165" fontId="22" fillId="0" borderId="36" xfId="15" applyNumberFormat="1" applyFont="1" applyBorder="1" applyAlignment="1">
      <alignment horizontal="justify" vertical="top" wrapText="1"/>
    </xf>
    <xf numFmtId="165" fontId="22" fillId="0" borderId="0" xfId="15" applyNumberFormat="1" applyFont="1" applyBorder="1" applyAlignment="1">
      <alignment horizontal="justify" vertical="top" wrapText="1"/>
    </xf>
    <xf numFmtId="0" fontId="22" fillId="0" borderId="0" xfId="0" applyFont="1" applyFill="1" applyAlignment="1">
      <alignment/>
    </xf>
    <xf numFmtId="0" fontId="22" fillId="0" borderId="0" xfId="0" applyFont="1" applyBorder="1" applyAlignment="1" quotePrefix="1">
      <alignment horizontal="left" vertical="top" wrapText="1"/>
    </xf>
    <xf numFmtId="0" fontId="22" fillId="0" borderId="0" xfId="0" applyFont="1" applyBorder="1" applyAlignment="1">
      <alignment horizontal="justify" wrapText="1"/>
    </xf>
    <xf numFmtId="43" fontId="22" fillId="0" borderId="0" xfId="15" applyNumberFormat="1" applyFont="1" applyBorder="1" applyAlignment="1">
      <alignment horizontal="right" vertical="top" wrapText="1"/>
    </xf>
    <xf numFmtId="43" fontId="21" fillId="0" borderId="0" xfId="15" applyNumberFormat="1" applyFont="1" applyBorder="1" applyAlignment="1">
      <alignment horizontal="center" vertical="top" wrapText="1"/>
    </xf>
    <xf numFmtId="0" fontId="21" fillId="0" borderId="0" xfId="0" applyFont="1" applyBorder="1" applyAlignment="1">
      <alignment horizontal="center" wrapText="1"/>
    </xf>
    <xf numFmtId="0" fontId="28" fillId="0" borderId="0" xfId="0" applyFont="1" applyBorder="1" applyAlignment="1">
      <alignment horizontal="right"/>
    </xf>
    <xf numFmtId="165" fontId="29" fillId="0" borderId="0" xfId="0" applyNumberFormat="1" applyFont="1" applyAlignment="1">
      <alignment/>
    </xf>
    <xf numFmtId="165" fontId="29" fillId="0" borderId="15" xfId="15" applyNumberFormat="1" applyFont="1" applyBorder="1" applyAlignment="1">
      <alignment/>
    </xf>
    <xf numFmtId="165" fontId="29" fillId="0" borderId="0" xfId="15" applyNumberFormat="1" applyFont="1" applyAlignment="1">
      <alignment/>
    </xf>
    <xf numFmtId="165" fontId="29" fillId="0" borderId="35" xfId="0" applyNumberFormat="1" applyFont="1" applyBorder="1" applyAlignment="1">
      <alignment/>
    </xf>
    <xf numFmtId="0" fontId="22" fillId="0" borderId="0" xfId="0" applyFont="1" applyBorder="1" applyAlignment="1">
      <alignment horizontal="center" vertical="top" wrapText="1"/>
    </xf>
    <xf numFmtId="0" fontId="21" fillId="0" borderId="0" xfId="0" applyFont="1" applyBorder="1" applyAlignment="1">
      <alignment horizontal="left" vertical="top" wrapText="1"/>
    </xf>
    <xf numFmtId="15" fontId="21" fillId="0" borderId="0" xfId="0" applyNumberFormat="1" applyFont="1" applyBorder="1" applyAlignment="1">
      <alignment horizontal="right" vertical="top" wrapText="1"/>
    </xf>
    <xf numFmtId="165" fontId="22" fillId="0" borderId="0" xfId="15" applyNumberFormat="1" applyFont="1" applyBorder="1" applyAlignment="1">
      <alignment horizontal="center" vertical="top" wrapText="1"/>
    </xf>
    <xf numFmtId="165" fontId="22" fillId="0" borderId="6" xfId="15" applyNumberFormat="1" applyFont="1" applyBorder="1" applyAlignment="1">
      <alignment horizontal="right" vertical="top" wrapText="1"/>
    </xf>
    <xf numFmtId="165" fontId="22" fillId="0" borderId="7" xfId="15" applyNumberFormat="1" applyFont="1" applyBorder="1" applyAlignment="1">
      <alignment horizontal="right" vertical="top" wrapText="1"/>
    </xf>
    <xf numFmtId="165" fontId="22" fillId="0" borderId="33" xfId="15" applyNumberFormat="1" applyFont="1" applyBorder="1" applyAlignment="1">
      <alignment horizontal="right" vertical="top" wrapText="1"/>
    </xf>
    <xf numFmtId="43" fontId="22" fillId="0" borderId="16" xfId="15" applyNumberFormat="1" applyFont="1" applyBorder="1" applyAlignment="1">
      <alignment horizontal="right" vertical="top" wrapText="1"/>
    </xf>
    <xf numFmtId="0" fontId="21" fillId="0" borderId="0" xfId="0" applyFont="1" applyBorder="1" applyAlignment="1">
      <alignment horizontal="left" vertical="top"/>
    </xf>
    <xf numFmtId="165" fontId="22" fillId="0" borderId="0" xfId="15" applyNumberFormat="1" applyFont="1" applyBorder="1" applyAlignment="1" quotePrefix="1">
      <alignment horizontal="left" vertical="top" wrapText="1"/>
    </xf>
    <xf numFmtId="165" fontId="22" fillId="0" borderId="6" xfId="15" applyNumberFormat="1" applyFont="1" applyBorder="1" applyAlignment="1" quotePrefix="1">
      <alignment horizontal="left" vertical="top" wrapText="1"/>
    </xf>
    <xf numFmtId="165" fontId="22" fillId="0" borderId="7" xfId="15" applyNumberFormat="1" applyFont="1" applyBorder="1" applyAlignment="1" quotePrefix="1">
      <alignment horizontal="left" vertical="top" wrapText="1"/>
    </xf>
    <xf numFmtId="165" fontId="22" fillId="0" borderId="8" xfId="15" applyNumberFormat="1" applyFont="1" applyBorder="1" applyAlignment="1">
      <alignment horizontal="right" vertical="top" wrapText="1"/>
    </xf>
    <xf numFmtId="165" fontId="22" fillId="0" borderId="8" xfId="15" applyNumberFormat="1" applyFont="1" applyBorder="1" applyAlignment="1">
      <alignment horizontal="justify" wrapText="1"/>
    </xf>
    <xf numFmtId="165" fontId="22" fillId="0" borderId="37" xfId="15" applyNumberFormat="1" applyFont="1" applyBorder="1" applyAlignment="1">
      <alignment horizontal="right" vertical="top" wrapText="1"/>
    </xf>
    <xf numFmtId="165" fontId="20" fillId="0" borderId="0" xfId="0" applyNumberFormat="1" applyFont="1" applyBorder="1" applyAlignment="1">
      <alignment horizontal="right" vertical="top" wrapText="1"/>
    </xf>
    <xf numFmtId="165" fontId="22" fillId="0" borderId="7" xfId="15" applyNumberFormat="1" applyFont="1" applyBorder="1" applyAlignment="1">
      <alignment horizontal="justify" wrapText="1"/>
    </xf>
    <xf numFmtId="0" fontId="10" fillId="0" borderId="4" xfId="0" applyFont="1" applyBorder="1" applyAlignment="1">
      <alignment horizontal="center"/>
    </xf>
    <xf numFmtId="0" fontId="17" fillId="0" borderId="0" xfId="0" applyFont="1" applyBorder="1" applyAlignment="1">
      <alignment horizontal="center"/>
    </xf>
    <xf numFmtId="0" fontId="6" fillId="0" borderId="4" xfId="0" applyFont="1" applyBorder="1" applyAlignment="1">
      <alignment wrapText="1"/>
    </xf>
    <xf numFmtId="0" fontId="8" fillId="0" borderId="0" xfId="0" applyFont="1" applyBorder="1" applyAlignment="1">
      <alignment wrapText="1"/>
    </xf>
    <xf numFmtId="0" fontId="8" fillId="0" borderId="4" xfId="0" applyFont="1" applyBorder="1" applyAlignment="1">
      <alignment wrapText="1"/>
    </xf>
    <xf numFmtId="0" fontId="2" fillId="0" borderId="0" xfId="0" applyFont="1" applyBorder="1" applyAlignment="1">
      <alignment horizontal="left"/>
    </xf>
    <xf numFmtId="0" fontId="2" fillId="0" borderId="5" xfId="0" applyFont="1" applyBorder="1" applyAlignment="1">
      <alignment horizontal="left"/>
    </xf>
    <xf numFmtId="0" fontId="5" fillId="0" borderId="0" xfId="0" applyFont="1" applyBorder="1" applyAlignment="1">
      <alignment horizontal="left"/>
    </xf>
    <xf numFmtId="0" fontId="3" fillId="0" borderId="0" xfId="0" applyFont="1" applyBorder="1" applyAlignment="1">
      <alignment horizontal="left"/>
    </xf>
    <xf numFmtId="0" fontId="2" fillId="0" borderId="0" xfId="0" applyFont="1" applyAlignment="1">
      <alignment horizontal="left"/>
    </xf>
    <xf numFmtId="0" fontId="22" fillId="0" borderId="0" xfId="0" applyFont="1" applyBorder="1" applyAlignment="1">
      <alignment horizontal="justify" vertical="top" wrapText="1"/>
    </xf>
    <xf numFmtId="0" fontId="22" fillId="0" borderId="0" xfId="0" applyFont="1" applyAlignment="1">
      <alignment horizontal="justify" vertical="top" wrapText="1"/>
    </xf>
    <xf numFmtId="0" fontId="22" fillId="0" borderId="0" xfId="0" applyFont="1" applyAlignment="1" quotePrefix="1">
      <alignment horizontal="justify" vertical="top" wrapText="1"/>
    </xf>
    <xf numFmtId="15" fontId="22" fillId="0" borderId="0" xfId="0" applyNumberFormat="1" applyFont="1" applyFill="1" applyBorder="1" applyAlignment="1">
      <alignment horizontal="left"/>
    </xf>
    <xf numFmtId="0" fontId="13" fillId="0" borderId="5" xfId="0" applyFont="1" applyFill="1" applyBorder="1" applyAlignment="1">
      <alignment horizontal="center"/>
    </xf>
    <xf numFmtId="0" fontId="16" fillId="0" borderId="0" xfId="0" applyFont="1" applyFill="1" applyAlignment="1">
      <alignment/>
    </xf>
    <xf numFmtId="0" fontId="2" fillId="0" borderId="25" xfId="0" applyFont="1" applyBorder="1" applyAlignment="1">
      <alignment horizontal="left"/>
    </xf>
    <xf numFmtId="0" fontId="6" fillId="0" borderId="26" xfId="0" applyFont="1" applyBorder="1" applyAlignment="1">
      <alignment horizontal="left"/>
    </xf>
    <xf numFmtId="0" fontId="6" fillId="0" borderId="10" xfId="0" applyFont="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2" fillId="2" borderId="22" xfId="0" applyFont="1" applyFill="1" applyBorder="1" applyAlignment="1">
      <alignment horizontal="left"/>
    </xf>
    <xf numFmtId="0" fontId="6" fillId="2" borderId="23" xfId="0" applyFont="1" applyFill="1" applyBorder="1" applyAlignment="1">
      <alignment horizontal="left"/>
    </xf>
    <xf numFmtId="0" fontId="6" fillId="2" borderId="24" xfId="0" applyFont="1" applyFill="1" applyBorder="1" applyAlignment="1">
      <alignment horizontal="left"/>
    </xf>
    <xf numFmtId="0" fontId="6" fillId="0" borderId="0"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2" fillId="0" borderId="27" xfId="0" applyFont="1" applyBorder="1" applyAlignment="1">
      <alignment horizontal="center"/>
    </xf>
    <xf numFmtId="0" fontId="8" fillId="0" borderId="24" xfId="0" applyFont="1" applyBorder="1" applyAlignment="1">
      <alignment horizontal="center"/>
    </xf>
    <xf numFmtId="0" fontId="17" fillId="0" borderId="15" xfId="0" applyFont="1" applyBorder="1" applyAlignment="1">
      <alignment horizontal="left" vertical="top" wrapText="1"/>
    </xf>
    <xf numFmtId="0" fontId="17" fillId="0" borderId="11" xfId="0" applyFont="1" applyBorder="1" applyAlignment="1">
      <alignment horizontal="lef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xf>
    <xf numFmtId="0" fontId="22" fillId="0" borderId="0" xfId="0" applyFont="1" applyBorder="1" applyAlignment="1">
      <alignment horizontal="left" vertical="top" wrapText="1"/>
    </xf>
    <xf numFmtId="0" fontId="24" fillId="0" borderId="0" xfId="0" applyFont="1" applyBorder="1" applyAlignment="1">
      <alignment vertical="top" wrapText="1"/>
    </xf>
    <xf numFmtId="0" fontId="24" fillId="0" borderId="0" xfId="0" applyFont="1" applyBorder="1" applyAlignment="1">
      <alignment horizontal="justify" vertical="top" wrapText="1"/>
    </xf>
    <xf numFmtId="0" fontId="22" fillId="0" borderId="0" xfId="0" applyFont="1" applyBorder="1" applyAlignment="1" quotePrefix="1">
      <alignment horizontal="justify" vertical="top" wrapText="1"/>
    </xf>
    <xf numFmtId="0" fontId="21" fillId="0" borderId="0" xfId="0" applyFont="1" applyBorder="1" applyAlignment="1">
      <alignment horizontal="center"/>
    </xf>
    <xf numFmtId="0" fontId="24" fillId="0" borderId="0" xfId="0" applyFont="1" applyAlignment="1">
      <alignment vertical="top" wrapText="1"/>
    </xf>
    <xf numFmtId="0" fontId="21"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Border="1" applyAlignment="1">
      <alignment vertical="top" wrapText="1"/>
    </xf>
    <xf numFmtId="0" fontId="27" fillId="0" borderId="0" xfId="0" applyFont="1" applyBorder="1" applyAlignment="1">
      <alignment vertical="top" wrapText="1"/>
    </xf>
    <xf numFmtId="0" fontId="22" fillId="0" borderId="0" xfId="0" applyFont="1" applyBorder="1" applyAlignment="1">
      <alignment vertical="top" wrapText="1"/>
    </xf>
    <xf numFmtId="0" fontId="22" fillId="0" borderId="0" xfId="0" applyFont="1" applyBorder="1" applyAlignment="1" quotePrefix="1">
      <alignment vertical="top" wrapText="1"/>
    </xf>
    <xf numFmtId="0" fontId="21" fillId="0" borderId="0" xfId="0" applyFont="1" applyBorder="1" applyAlignment="1">
      <alignment horizontal="justify" vertical="top" wrapText="1"/>
    </xf>
    <xf numFmtId="0" fontId="21" fillId="0" borderId="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erformance\2002\KLSE%202002\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1"/>
      <sheetName val="CF"/>
      <sheetName val="equity"/>
      <sheetName val="Notes_Final"/>
    </sheetNames>
    <sheetDataSet>
      <sheetData sheetId="0">
        <row r="43">
          <cell r="C43">
            <v>4225</v>
          </cell>
          <cell r="E43">
            <v>9702</v>
          </cell>
          <cell r="F43">
            <v>22965</v>
          </cell>
          <cell r="G43">
            <v>28687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workbookViewId="0" topLeftCell="A14">
      <selection activeCell="A27" sqref="A27"/>
    </sheetView>
  </sheetViews>
  <sheetFormatPr defaultColWidth="9.140625" defaultRowHeight="12.75"/>
  <cols>
    <col min="1" max="1" width="48.28125" style="5" customWidth="1"/>
    <col min="2" max="3" width="17.7109375" style="5" customWidth="1"/>
    <col min="4" max="4" width="1.421875" style="5" customWidth="1"/>
    <col min="5" max="5" width="10.140625" style="5" customWidth="1"/>
    <col min="6" max="6" width="12.57421875" style="5" customWidth="1"/>
    <col min="7" max="7" width="9.8515625" style="5" customWidth="1"/>
    <col min="8" max="8" width="10.421875" style="5" customWidth="1"/>
    <col min="9" max="16384" width="9.140625" style="5" customWidth="1"/>
  </cols>
  <sheetData>
    <row r="1" spans="1:4" ht="15">
      <c r="A1" s="1"/>
      <c r="B1" s="2"/>
      <c r="C1" s="3"/>
      <c r="D1" s="4"/>
    </row>
    <row r="2" spans="1:4" ht="15">
      <c r="A2" s="6"/>
      <c r="B2" s="7"/>
      <c r="C2" s="8"/>
      <c r="D2" s="9"/>
    </row>
    <row r="3" spans="1:4" ht="15">
      <c r="A3" s="6"/>
      <c r="B3" s="7"/>
      <c r="C3" s="7"/>
      <c r="D3" s="9"/>
    </row>
    <row r="4" spans="1:4" ht="15">
      <c r="A4" s="6"/>
      <c r="B4" s="7"/>
      <c r="C4" s="7"/>
      <c r="D4" s="9"/>
    </row>
    <row r="5" spans="1:4" ht="15">
      <c r="A5" s="6"/>
      <c r="B5" s="7"/>
      <c r="C5" s="7"/>
      <c r="D5" s="9"/>
    </row>
    <row r="6" spans="1:4" ht="12.75">
      <c r="A6" s="327" t="s">
        <v>0</v>
      </c>
      <c r="B6" s="328"/>
      <c r="C6" s="328"/>
      <c r="D6" s="9"/>
    </row>
    <row r="7" spans="1:4" ht="12.75">
      <c r="A7" s="321" t="s">
        <v>1</v>
      </c>
      <c r="B7" s="322"/>
      <c r="C7" s="322"/>
      <c r="D7" s="9"/>
    </row>
    <row r="8" spans="1:4" ht="9" customHeight="1">
      <c r="A8" s="319" t="s">
        <v>2</v>
      </c>
      <c r="B8" s="320"/>
      <c r="C8" s="320"/>
      <c r="D8" s="9"/>
    </row>
    <row r="9" spans="1:4" ht="12.75">
      <c r="A9" s="319" t="s">
        <v>3</v>
      </c>
      <c r="B9" s="320"/>
      <c r="C9" s="320"/>
      <c r="D9" s="9"/>
    </row>
    <row r="10" spans="1:4" ht="12.75">
      <c r="A10" s="319" t="s">
        <v>236</v>
      </c>
      <c r="B10" s="320"/>
      <c r="C10" s="320"/>
      <c r="D10" s="9"/>
    </row>
    <row r="11" spans="1:4" ht="12.75">
      <c r="A11" s="321" t="s">
        <v>4</v>
      </c>
      <c r="B11" s="322"/>
      <c r="C11" s="322"/>
      <c r="D11" s="9"/>
    </row>
    <row r="12" spans="1:4" ht="12.75">
      <c r="A12" s="10"/>
      <c r="B12" s="11"/>
      <c r="C12" s="11"/>
      <c r="D12" s="9"/>
    </row>
    <row r="13" spans="1:4" ht="20.25" customHeight="1">
      <c r="A13" s="323" t="s">
        <v>5</v>
      </c>
      <c r="B13" s="324"/>
      <c r="C13" s="325"/>
      <c r="D13" s="9"/>
    </row>
    <row r="14" spans="1:4" ht="12.75">
      <c r="A14" s="319"/>
      <c r="B14" s="326"/>
      <c r="C14" s="326"/>
      <c r="D14" s="9"/>
    </row>
    <row r="15" spans="1:4" ht="12.75">
      <c r="A15" s="316"/>
      <c r="B15" s="317"/>
      <c r="C15" s="318"/>
      <c r="D15" s="9"/>
    </row>
    <row r="16" spans="1:4" ht="12.75">
      <c r="A16" s="14"/>
      <c r="B16" s="15" t="s">
        <v>6</v>
      </c>
      <c r="C16" s="15" t="s">
        <v>7</v>
      </c>
      <c r="D16" s="9"/>
    </row>
    <row r="17" spans="1:4" ht="12.75">
      <c r="A17" s="16"/>
      <c r="B17" s="17" t="s">
        <v>8</v>
      </c>
      <c r="C17" s="17" t="s">
        <v>9</v>
      </c>
      <c r="D17" s="9"/>
    </row>
    <row r="18" spans="1:4" ht="12.75">
      <c r="A18" s="16"/>
      <c r="B18" s="17" t="s">
        <v>10</v>
      </c>
      <c r="C18" s="17" t="s">
        <v>11</v>
      </c>
      <c r="D18" s="9"/>
    </row>
    <row r="19" spans="1:4" ht="12.75">
      <c r="A19" s="16"/>
      <c r="B19" s="18">
        <v>37711</v>
      </c>
      <c r="C19" s="18">
        <v>37621</v>
      </c>
      <c r="D19" s="9"/>
    </row>
    <row r="20" spans="1:4" ht="12.75">
      <c r="A20" s="16"/>
      <c r="B20" s="19" t="s">
        <v>12</v>
      </c>
      <c r="C20" s="19" t="s">
        <v>12</v>
      </c>
      <c r="D20" s="9"/>
    </row>
    <row r="21" spans="1:4" ht="12.75">
      <c r="A21" s="20" t="s">
        <v>13</v>
      </c>
      <c r="B21" s="21"/>
      <c r="C21" s="22"/>
      <c r="D21" s="9"/>
    </row>
    <row r="22" spans="1:8" ht="12.75">
      <c r="A22" s="23" t="s">
        <v>14</v>
      </c>
      <c r="B22" s="24">
        <v>9911</v>
      </c>
      <c r="C22" s="25">
        <v>8866</v>
      </c>
      <c r="D22" s="9"/>
      <c r="E22" s="26"/>
      <c r="F22" s="27"/>
      <c r="G22" s="27"/>
      <c r="H22" s="26"/>
    </row>
    <row r="23" spans="1:5" ht="12.75">
      <c r="A23" s="23" t="s">
        <v>15</v>
      </c>
      <c r="B23" s="28">
        <v>42224</v>
      </c>
      <c r="C23" s="28">
        <v>42224</v>
      </c>
      <c r="D23" s="9"/>
      <c r="E23" s="26"/>
    </row>
    <row r="24" spans="1:5" ht="12.75" hidden="1">
      <c r="A24" s="30" t="s">
        <v>16</v>
      </c>
      <c r="B24" s="28"/>
      <c r="C24" s="29">
        <v>0</v>
      </c>
      <c r="D24" s="9"/>
      <c r="E24" s="26"/>
    </row>
    <row r="25" spans="1:5" ht="12.75">
      <c r="A25" s="30" t="s">
        <v>17</v>
      </c>
      <c r="B25" s="28">
        <v>31407</v>
      </c>
      <c r="C25" s="29">
        <v>32561</v>
      </c>
      <c r="D25" s="9"/>
      <c r="E25" s="26"/>
    </row>
    <row r="26" spans="1:5" ht="12.75">
      <c r="A26" s="30" t="s">
        <v>18</v>
      </c>
      <c r="B26" s="28">
        <v>199670</v>
      </c>
      <c r="C26" s="29">
        <v>188237</v>
      </c>
      <c r="D26" s="9"/>
      <c r="E26" s="26"/>
    </row>
    <row r="27" spans="1:5" ht="12.75">
      <c r="A27" s="30" t="s">
        <v>19</v>
      </c>
      <c r="B27" s="28">
        <v>81262</v>
      </c>
      <c r="C27" s="28">
        <v>77609</v>
      </c>
      <c r="D27" s="9"/>
      <c r="E27" s="26"/>
    </row>
    <row r="28" spans="1:5" ht="12.75" hidden="1">
      <c r="A28" s="30" t="s">
        <v>20</v>
      </c>
      <c r="B28" s="28"/>
      <c r="C28" s="29">
        <v>0</v>
      </c>
      <c r="D28" s="9"/>
      <c r="E28" s="26"/>
    </row>
    <row r="29" spans="1:5" ht="12.75">
      <c r="A29" s="30" t="s">
        <v>238</v>
      </c>
      <c r="B29" s="28">
        <v>5558</v>
      </c>
      <c r="C29" s="29">
        <v>5444</v>
      </c>
      <c r="D29" s="9"/>
      <c r="E29" s="26"/>
    </row>
    <row r="30" spans="1:5" ht="12.75">
      <c r="A30" s="30" t="s">
        <v>21</v>
      </c>
      <c r="B30" s="28">
        <v>5231</v>
      </c>
      <c r="C30" s="29">
        <v>12980</v>
      </c>
      <c r="D30" s="9"/>
      <c r="E30" s="26"/>
    </row>
    <row r="31" spans="1:5" ht="12.75">
      <c r="A31" s="30" t="s">
        <v>22</v>
      </c>
      <c r="B31" s="28">
        <v>165324</v>
      </c>
      <c r="C31" s="29">
        <v>172871</v>
      </c>
      <c r="D31" s="9"/>
      <c r="E31" s="26"/>
    </row>
    <row r="32" spans="1:5" ht="12.75">
      <c r="A32" s="30" t="s">
        <v>23</v>
      </c>
      <c r="B32" s="31">
        <v>31731</v>
      </c>
      <c r="C32" s="32">
        <v>25915</v>
      </c>
      <c r="D32" s="9"/>
      <c r="E32" s="26"/>
    </row>
    <row r="33" spans="1:5" ht="13.5" thickBot="1">
      <c r="A33" s="203" t="s">
        <v>24</v>
      </c>
      <c r="B33" s="207">
        <f>SUM(B22:B32)</f>
        <v>572318</v>
      </c>
      <c r="C33" s="33">
        <f>SUM(C22:C32)</f>
        <v>566707</v>
      </c>
      <c r="D33" s="9"/>
      <c r="E33" s="26"/>
    </row>
    <row r="34" spans="1:4" ht="13.5" thickTop="1">
      <c r="A34" s="23"/>
      <c r="B34" s="21"/>
      <c r="C34" s="22"/>
      <c r="D34" s="9"/>
    </row>
    <row r="35" spans="1:4" ht="12.75">
      <c r="A35" s="23"/>
      <c r="B35" s="21"/>
      <c r="C35" s="22"/>
      <c r="D35" s="9"/>
    </row>
    <row r="36" spans="1:4" ht="12.75">
      <c r="A36" s="20" t="s">
        <v>25</v>
      </c>
      <c r="B36" s="21"/>
      <c r="C36" s="29"/>
      <c r="D36" s="9"/>
    </row>
    <row r="37" spans="1:5" ht="12.75">
      <c r="A37" s="23" t="s">
        <v>26</v>
      </c>
      <c r="B37" s="24">
        <v>16</v>
      </c>
      <c r="C37" s="24">
        <v>16</v>
      </c>
      <c r="D37" s="34"/>
      <c r="E37" s="26"/>
    </row>
    <row r="38" spans="1:5" ht="12.75">
      <c r="A38" s="23" t="s">
        <v>27</v>
      </c>
      <c r="B38" s="28">
        <v>66847</v>
      </c>
      <c r="C38" s="28">
        <v>74806</v>
      </c>
      <c r="D38" s="34"/>
      <c r="E38" s="26"/>
    </row>
    <row r="39" spans="1:5" ht="12.75">
      <c r="A39" s="23" t="s">
        <v>239</v>
      </c>
      <c r="B39" s="28">
        <v>150850</v>
      </c>
      <c r="C39" s="28">
        <v>149643</v>
      </c>
      <c r="D39" s="34"/>
      <c r="E39" s="26"/>
    </row>
    <row r="40" spans="1:5" ht="12.75" hidden="1">
      <c r="A40" s="23" t="s">
        <v>28</v>
      </c>
      <c r="B40" s="28"/>
      <c r="C40" s="28">
        <v>0</v>
      </c>
      <c r="D40" s="34"/>
      <c r="E40" s="26"/>
    </row>
    <row r="41" spans="1:5" ht="12.75">
      <c r="A41" s="23" t="s">
        <v>287</v>
      </c>
      <c r="B41" s="28">
        <v>811</v>
      </c>
      <c r="C41" s="28">
        <v>651</v>
      </c>
      <c r="D41" s="34"/>
      <c r="E41" s="26"/>
    </row>
    <row r="42" spans="1:8" ht="12.75">
      <c r="A42" s="23" t="s">
        <v>29</v>
      </c>
      <c r="B42" s="28">
        <v>20000</v>
      </c>
      <c r="C42" s="28">
        <v>20000</v>
      </c>
      <c r="D42" s="34"/>
      <c r="E42" s="26"/>
      <c r="H42" s="35"/>
    </row>
    <row r="43" spans="1:5" ht="12.75" hidden="1">
      <c r="A43" s="23" t="s">
        <v>30</v>
      </c>
      <c r="B43" s="28"/>
      <c r="C43" s="28">
        <v>0</v>
      </c>
      <c r="D43" s="34"/>
      <c r="E43" s="26"/>
    </row>
    <row r="44" spans="1:5" ht="12.75">
      <c r="A44" s="23"/>
      <c r="B44" s="36">
        <f>SUM(B37:B43)</f>
        <v>238524</v>
      </c>
      <c r="C44" s="36">
        <f>SUM(C37:C43)</f>
        <v>245116</v>
      </c>
      <c r="D44" s="34"/>
      <c r="E44" s="26"/>
    </row>
    <row r="45" spans="1:4" ht="12.75">
      <c r="A45" s="23"/>
      <c r="B45" s="21"/>
      <c r="C45" s="22"/>
      <c r="D45" s="9"/>
    </row>
    <row r="46" spans="1:5" ht="12.75">
      <c r="A46" s="23" t="s">
        <v>252</v>
      </c>
      <c r="B46" s="148">
        <v>75593</v>
      </c>
      <c r="C46" s="29">
        <v>66251</v>
      </c>
      <c r="D46" s="9"/>
      <c r="E46" s="26"/>
    </row>
    <row r="47" spans="1:5" ht="12.75">
      <c r="A47" s="23"/>
      <c r="B47" s="39"/>
      <c r="C47" s="32"/>
      <c r="D47" s="9"/>
      <c r="E47" s="26"/>
    </row>
    <row r="48" spans="1:5" ht="12.75">
      <c r="A48" s="20" t="s">
        <v>277</v>
      </c>
      <c r="B48" s="208">
        <f>SUM(B44:B46)</f>
        <v>314117</v>
      </c>
      <c r="C48" s="209">
        <f>SUM(C44:C46)</f>
        <v>311367</v>
      </c>
      <c r="D48" s="9"/>
      <c r="E48" s="26"/>
    </row>
    <row r="49" spans="1:4" ht="12.75">
      <c r="A49" s="23"/>
      <c r="B49" s="21"/>
      <c r="C49" s="22"/>
      <c r="D49" s="9"/>
    </row>
    <row r="50" spans="1:4" ht="12.75">
      <c r="A50" s="23"/>
      <c r="B50" s="21"/>
      <c r="C50" s="22"/>
      <c r="D50" s="9"/>
    </row>
    <row r="51" spans="1:4" ht="12.75">
      <c r="A51" s="20" t="s">
        <v>31</v>
      </c>
      <c r="B51" s="21"/>
      <c r="C51" s="22"/>
      <c r="D51" s="9"/>
    </row>
    <row r="52" spans="1:5" ht="12.75">
      <c r="A52" s="23" t="s">
        <v>32</v>
      </c>
      <c r="B52" s="24">
        <v>104730</v>
      </c>
      <c r="C52" s="24">
        <v>104730</v>
      </c>
      <c r="D52" s="9"/>
      <c r="E52" s="26"/>
    </row>
    <row r="53" spans="1:5" ht="12.75">
      <c r="A53" s="23" t="s">
        <v>33</v>
      </c>
      <c r="B53" s="28">
        <v>22872</v>
      </c>
      <c r="C53" s="28">
        <v>22872</v>
      </c>
      <c r="D53" s="9"/>
      <c r="E53" s="26"/>
    </row>
    <row r="54" spans="1:5" ht="12.75">
      <c r="A54" s="23" t="s">
        <v>34</v>
      </c>
      <c r="B54" s="28">
        <v>-1307</v>
      </c>
      <c r="C54" s="28">
        <v>-1292</v>
      </c>
      <c r="D54" s="9"/>
      <c r="E54" s="26"/>
    </row>
    <row r="55" spans="1:5" ht="12.75">
      <c r="A55" s="23" t="s">
        <v>35</v>
      </c>
      <c r="B55" s="28">
        <v>100303</v>
      </c>
      <c r="C55" s="28">
        <v>97956</v>
      </c>
      <c r="D55" s="9"/>
      <c r="E55" s="26"/>
    </row>
    <row r="56" spans="1:5" ht="12.75">
      <c r="A56" s="23" t="s">
        <v>36</v>
      </c>
      <c r="B56" s="28">
        <v>6033</v>
      </c>
      <c r="C56" s="28">
        <v>6033</v>
      </c>
      <c r="D56" s="9"/>
      <c r="E56" s="26"/>
    </row>
    <row r="57" spans="1:5" ht="12.75">
      <c r="A57" s="23"/>
      <c r="B57" s="36">
        <f>SUM(B52:B56)</f>
        <v>232631</v>
      </c>
      <c r="C57" s="36">
        <f>SUM(C52:C56)</f>
        <v>230299</v>
      </c>
      <c r="D57" s="9"/>
      <c r="E57" s="26"/>
    </row>
    <row r="58" spans="1:4" ht="12.75">
      <c r="A58" s="23"/>
      <c r="B58" s="37"/>
      <c r="C58" s="22"/>
      <c r="D58" s="9"/>
    </row>
    <row r="59" spans="1:5" ht="12.75">
      <c r="A59" s="20" t="s">
        <v>37</v>
      </c>
      <c r="B59" s="39">
        <v>25570</v>
      </c>
      <c r="C59" s="40">
        <v>25041</v>
      </c>
      <c r="D59" s="9"/>
      <c r="E59" s="26"/>
    </row>
    <row r="60" spans="1:4" ht="12.75">
      <c r="A60" s="20"/>
      <c r="B60" s="21"/>
      <c r="C60" s="41"/>
      <c r="D60" s="9"/>
    </row>
    <row r="61" spans="1:5" ht="13.5" thickBot="1">
      <c r="A61" s="20" t="s">
        <v>38</v>
      </c>
      <c r="B61" s="42">
        <f>SUM(B57:B59)+B48</f>
        <v>572318</v>
      </c>
      <c r="C61" s="43">
        <f>SUM(C57:C59)+C48</f>
        <v>566707</v>
      </c>
      <c r="D61" s="9"/>
      <c r="E61" s="26"/>
    </row>
    <row r="62" spans="1:4" ht="13.5" thickTop="1">
      <c r="A62" s="23"/>
      <c r="B62" s="21"/>
      <c r="C62" s="22"/>
      <c r="D62" s="9"/>
    </row>
    <row r="63" spans="1:4" ht="13.5" thickBot="1">
      <c r="A63" s="204" t="s">
        <v>39</v>
      </c>
      <c r="B63" s="205">
        <f>+B57/B52</f>
        <v>2.2212451064642416</v>
      </c>
      <c r="C63" s="206">
        <f>+C57/C52</f>
        <v>2.198978325217225</v>
      </c>
      <c r="D63" s="9"/>
    </row>
    <row r="64" spans="1:4" ht="13.5" thickTop="1">
      <c r="A64" s="44"/>
      <c r="B64" s="45"/>
      <c r="C64" s="210"/>
      <c r="D64" s="9"/>
    </row>
    <row r="65" spans="1:4" ht="13.5" thickBot="1">
      <c r="A65" s="46"/>
      <c r="B65" s="47"/>
      <c r="C65" s="47"/>
      <c r="D65" s="48"/>
    </row>
    <row r="67" ht="12.75">
      <c r="B67" s="27"/>
    </row>
    <row r="68" spans="2:3" ht="12.75">
      <c r="B68" s="27"/>
      <c r="C68" s="26"/>
    </row>
  </sheetData>
  <mergeCells count="9">
    <mergeCell ref="A6:C6"/>
    <mergeCell ref="A7:C7"/>
    <mergeCell ref="A8:C8"/>
    <mergeCell ref="A9:C9"/>
    <mergeCell ref="A15:C15"/>
    <mergeCell ref="A10:C10"/>
    <mergeCell ref="A11:C11"/>
    <mergeCell ref="A13:C13"/>
    <mergeCell ref="A14:C14"/>
  </mergeCells>
  <printOptions horizontalCentered="1"/>
  <pageMargins left="1.2" right="0.75" top="0.8" bottom="0.36" header="0.53" footer="0.18"/>
  <pageSetup fitToHeight="1" fitToWidth="1" horizontalDpi="600" verticalDpi="600" orientation="portrait" paperSize="9" scale="96" r:id="rId3"/>
  <legacyDrawing r:id="rId2"/>
  <oleObjects>
    <oleObject progId="Paint.Picture" shapeId="1726090" r:id="rId1"/>
  </oleObjects>
</worksheet>
</file>

<file path=xl/worksheets/sheet2.xml><?xml version="1.0" encoding="utf-8"?>
<worksheet xmlns="http://schemas.openxmlformats.org/spreadsheetml/2006/main" xmlns:r="http://schemas.openxmlformats.org/officeDocument/2006/relationships">
  <dimension ref="A1:H127"/>
  <sheetViews>
    <sheetView workbookViewId="0" topLeftCell="A31">
      <selection activeCell="B12" sqref="B12"/>
    </sheetView>
  </sheetViews>
  <sheetFormatPr defaultColWidth="9.140625" defaultRowHeight="12.75"/>
  <cols>
    <col min="1" max="1" width="4.57421875" style="54" customWidth="1"/>
    <col min="2" max="2" width="46.7109375" style="54" customWidth="1"/>
    <col min="3" max="3" width="15.57421875" style="54" customWidth="1"/>
    <col min="4" max="4" width="0.2890625" style="54" hidden="1" customWidth="1"/>
    <col min="5" max="5" width="15.7109375" style="54" customWidth="1"/>
    <col min="6" max="6" width="15.57421875" style="54" customWidth="1"/>
    <col min="7" max="7" width="15.7109375" style="54" customWidth="1"/>
    <col min="8" max="8" width="1.421875" style="54" customWidth="1"/>
    <col min="9" max="16384" width="9.140625" style="54" customWidth="1"/>
  </cols>
  <sheetData>
    <row r="1" spans="1:8" ht="15">
      <c r="A1" s="49"/>
      <c r="B1" s="50"/>
      <c r="C1" s="50"/>
      <c r="D1" s="50"/>
      <c r="E1" s="50"/>
      <c r="F1" s="50"/>
      <c r="G1" s="51"/>
      <c r="H1" s="52"/>
    </row>
    <row r="2" spans="1:8" ht="15">
      <c r="A2" s="55"/>
      <c r="B2" s="53"/>
      <c r="C2" s="53"/>
      <c r="D2" s="53"/>
      <c r="E2" s="53"/>
      <c r="F2" s="53"/>
      <c r="G2" s="56"/>
      <c r="H2" s="57"/>
    </row>
    <row r="3" spans="1:8" ht="12.75">
      <c r="A3" s="55"/>
      <c r="B3" s="53"/>
      <c r="C3" s="53"/>
      <c r="D3" s="53"/>
      <c r="E3" s="53"/>
      <c r="F3" s="53"/>
      <c r="G3" s="53"/>
      <c r="H3" s="57"/>
    </row>
    <row r="4" spans="1:8" ht="21" customHeight="1">
      <c r="A4" s="300"/>
      <c r="B4" s="329"/>
      <c r="C4" s="329"/>
      <c r="D4" s="329"/>
      <c r="E4" s="329"/>
      <c r="F4" s="329"/>
      <c r="G4" s="329"/>
      <c r="H4" s="59"/>
    </row>
    <row r="5" spans="1:8" s="62" customFormat="1" ht="12">
      <c r="A5" s="327" t="s">
        <v>40</v>
      </c>
      <c r="B5" s="328"/>
      <c r="C5" s="328"/>
      <c r="D5" s="328"/>
      <c r="E5" s="328"/>
      <c r="F5" s="328"/>
      <c r="G5" s="328"/>
      <c r="H5" s="61"/>
    </row>
    <row r="6" spans="1:8" s="62" customFormat="1" ht="12.75">
      <c r="A6" s="321" t="s">
        <v>41</v>
      </c>
      <c r="B6" s="329"/>
      <c r="C6" s="329"/>
      <c r="D6" s="329"/>
      <c r="E6" s="329"/>
      <c r="F6" s="329"/>
      <c r="G6" s="329"/>
      <c r="H6" s="63"/>
    </row>
    <row r="7" spans="1:8" ht="9" customHeight="1">
      <c r="A7" s="64"/>
      <c r="B7" s="65"/>
      <c r="C7" s="65"/>
      <c r="D7" s="65"/>
      <c r="E7" s="65"/>
      <c r="F7" s="65"/>
      <c r="G7" s="65"/>
      <c r="H7" s="66"/>
    </row>
    <row r="8" spans="1:8" s="69" customFormat="1" ht="12.75">
      <c r="A8" s="319" t="s">
        <v>3</v>
      </c>
      <c r="B8" s="320"/>
      <c r="C8" s="320"/>
      <c r="D8" s="320"/>
      <c r="E8" s="320"/>
      <c r="F8" s="320"/>
      <c r="G8" s="320"/>
      <c r="H8" s="67"/>
    </row>
    <row r="9" spans="1:8" s="69" customFormat="1" ht="12.75">
      <c r="A9" s="319" t="s">
        <v>236</v>
      </c>
      <c r="B9" s="320"/>
      <c r="C9" s="320"/>
      <c r="D9" s="320"/>
      <c r="E9" s="320"/>
      <c r="F9" s="320"/>
      <c r="G9" s="320"/>
      <c r="H9" s="67"/>
    </row>
    <row r="10" spans="1:8" s="71" customFormat="1" ht="12.75">
      <c r="A10" s="321" t="s">
        <v>42</v>
      </c>
      <c r="B10" s="329"/>
      <c r="C10" s="329"/>
      <c r="D10" s="329"/>
      <c r="E10" s="329"/>
      <c r="F10" s="329"/>
      <c r="G10" s="329"/>
      <c r="H10" s="70"/>
    </row>
    <row r="11" spans="1:8" s="71" customFormat="1" ht="12.75">
      <c r="A11" s="10"/>
      <c r="B11" s="58"/>
      <c r="C11" s="58"/>
      <c r="D11" s="58"/>
      <c r="E11" s="58"/>
      <c r="F11" s="58"/>
      <c r="G11" s="58"/>
      <c r="H11" s="70"/>
    </row>
    <row r="12" spans="1:8" s="315" customFormat="1" ht="19.5" customHeight="1">
      <c r="A12" s="72" t="s">
        <v>43</v>
      </c>
      <c r="B12" s="73"/>
      <c r="C12" s="73"/>
      <c r="D12" s="73"/>
      <c r="E12" s="73"/>
      <c r="F12" s="73"/>
      <c r="G12" s="74"/>
      <c r="H12" s="314"/>
    </row>
    <row r="13" spans="1:8" ht="10.5" customHeight="1">
      <c r="A13" s="64"/>
      <c r="B13" s="65"/>
      <c r="C13" s="65"/>
      <c r="D13" s="65"/>
      <c r="E13" s="65"/>
      <c r="F13" s="65"/>
      <c r="G13" s="65"/>
      <c r="H13" s="66"/>
    </row>
    <row r="14" spans="1:8" ht="12.75">
      <c r="A14" s="75"/>
      <c r="B14" s="76"/>
      <c r="C14" s="77" t="s">
        <v>44</v>
      </c>
      <c r="D14" s="78"/>
      <c r="E14" s="79"/>
      <c r="F14" s="330" t="s">
        <v>45</v>
      </c>
      <c r="G14" s="331"/>
      <c r="H14" s="67"/>
    </row>
    <row r="15" spans="1:8" ht="12.75">
      <c r="A15" s="64"/>
      <c r="B15" s="65" t="s">
        <v>65</v>
      </c>
      <c r="C15" s="15" t="s">
        <v>46</v>
      </c>
      <c r="D15" s="80"/>
      <c r="E15" s="81" t="s">
        <v>47</v>
      </c>
      <c r="F15" s="15" t="s">
        <v>48</v>
      </c>
      <c r="G15" s="15" t="s">
        <v>49</v>
      </c>
      <c r="H15" s="67"/>
    </row>
    <row r="16" spans="1:8" ht="12.75">
      <c r="A16" s="64"/>
      <c r="B16" s="65"/>
      <c r="C16" s="17" t="s">
        <v>50</v>
      </c>
      <c r="D16" s="82"/>
      <c r="E16" s="83" t="s">
        <v>50</v>
      </c>
      <c r="F16" s="17" t="s">
        <v>50</v>
      </c>
      <c r="G16" s="17" t="s">
        <v>51</v>
      </c>
      <c r="H16" s="67"/>
    </row>
    <row r="17" spans="1:8" ht="12.75">
      <c r="A17" s="64"/>
      <c r="B17" s="65"/>
      <c r="C17" s="17" t="s">
        <v>235</v>
      </c>
      <c r="D17" s="82"/>
      <c r="E17" s="83" t="s">
        <v>235</v>
      </c>
      <c r="F17" s="17" t="s">
        <v>52</v>
      </c>
      <c r="G17" s="17" t="s">
        <v>53</v>
      </c>
      <c r="H17" s="67"/>
    </row>
    <row r="18" spans="1:8" ht="12.75">
      <c r="A18" s="64"/>
      <c r="B18" s="65"/>
      <c r="C18" s="84">
        <v>37711</v>
      </c>
      <c r="D18" s="85"/>
      <c r="E18" s="86">
        <v>37346</v>
      </c>
      <c r="F18" s="84">
        <v>37711</v>
      </c>
      <c r="G18" s="84">
        <v>37346</v>
      </c>
      <c r="H18" s="87"/>
    </row>
    <row r="19" spans="1:8" ht="12.75">
      <c r="A19" s="64"/>
      <c r="B19" s="65"/>
      <c r="C19" s="15" t="s">
        <v>12</v>
      </c>
      <c r="D19" s="82"/>
      <c r="E19" s="15" t="s">
        <v>12</v>
      </c>
      <c r="F19" s="15" t="s">
        <v>12</v>
      </c>
      <c r="G19" s="15" t="s">
        <v>12</v>
      </c>
      <c r="H19" s="67"/>
    </row>
    <row r="20" spans="1:8" ht="12.75">
      <c r="A20" s="64"/>
      <c r="B20" s="65"/>
      <c r="C20" s="88"/>
      <c r="D20" s="65"/>
      <c r="E20" s="88"/>
      <c r="F20" s="88"/>
      <c r="G20" s="88"/>
      <c r="H20" s="66"/>
    </row>
    <row r="21" spans="1:8" ht="12.75">
      <c r="A21" s="89" t="s">
        <v>55</v>
      </c>
      <c r="B21" s="65" t="s">
        <v>56</v>
      </c>
      <c r="C21" s="90">
        <v>88566.857</v>
      </c>
      <c r="D21" s="91">
        <v>54373.721666</v>
      </c>
      <c r="E21" s="92">
        <v>80223</v>
      </c>
      <c r="F21" s="93">
        <v>88566.857</v>
      </c>
      <c r="G21" s="93">
        <v>80223</v>
      </c>
      <c r="H21" s="94"/>
    </row>
    <row r="22" spans="1:8" ht="8.25" customHeight="1">
      <c r="A22" s="89"/>
      <c r="B22" s="65"/>
      <c r="C22" s="90"/>
      <c r="D22" s="91"/>
      <c r="E22" s="92"/>
      <c r="F22" s="90"/>
      <c r="G22" s="93"/>
      <c r="H22" s="96"/>
    </row>
    <row r="23" spans="1:8" ht="12.75">
      <c r="A23" s="89" t="s">
        <v>57</v>
      </c>
      <c r="B23" s="65" t="s">
        <v>58</v>
      </c>
      <c r="C23" s="90">
        <v>509</v>
      </c>
      <c r="D23" s="97"/>
      <c r="E23" s="92">
        <v>2543</v>
      </c>
      <c r="F23" s="93">
        <v>509</v>
      </c>
      <c r="G23" s="93">
        <v>2543</v>
      </c>
      <c r="H23" s="94"/>
    </row>
    <row r="24" spans="1:8" ht="8.25" customHeight="1">
      <c r="A24" s="89"/>
      <c r="B24" s="65"/>
      <c r="C24" s="90"/>
      <c r="D24" s="91"/>
      <c r="E24" s="92"/>
      <c r="F24" s="93"/>
      <c r="G24" s="93"/>
      <c r="H24" s="96"/>
    </row>
    <row r="25" spans="1:8" ht="12.75">
      <c r="A25" s="89" t="s">
        <v>59</v>
      </c>
      <c r="B25" s="98" t="s">
        <v>60</v>
      </c>
      <c r="C25" s="90">
        <v>4228</v>
      </c>
      <c r="D25" s="91">
        <v>563.8811979999991</v>
      </c>
      <c r="E25" s="92">
        <v>5225</v>
      </c>
      <c r="F25" s="93">
        <v>4228</v>
      </c>
      <c r="G25" s="93">
        <v>5225</v>
      </c>
      <c r="H25" s="94"/>
    </row>
    <row r="26" spans="1:8" ht="8.25" customHeight="1">
      <c r="A26" s="89"/>
      <c r="B26" s="65"/>
      <c r="C26" s="90"/>
      <c r="D26" s="91"/>
      <c r="E26" s="92"/>
      <c r="F26" s="93"/>
      <c r="G26" s="93"/>
      <c r="H26" s="96"/>
    </row>
    <row r="27" spans="1:8" ht="12.75">
      <c r="A27" s="89" t="s">
        <v>61</v>
      </c>
      <c r="B27" s="65" t="s">
        <v>62</v>
      </c>
      <c r="C27" s="93">
        <v>6179</v>
      </c>
      <c r="D27" s="91"/>
      <c r="E27" s="92">
        <v>8174.6762698</v>
      </c>
      <c r="F27" s="93">
        <v>6179</v>
      </c>
      <c r="G27" s="93">
        <v>8174.6762698</v>
      </c>
      <c r="H27" s="94"/>
    </row>
    <row r="28" spans="1:8" ht="12.75">
      <c r="A28" s="89"/>
      <c r="B28" s="65" t="s">
        <v>63</v>
      </c>
      <c r="C28" s="90"/>
      <c r="D28" s="91"/>
      <c r="E28" s="92"/>
      <c r="F28" s="90"/>
      <c r="G28" s="93"/>
      <c r="H28" s="96"/>
    </row>
    <row r="29" spans="1:8" ht="12.75">
      <c r="A29" s="89"/>
      <c r="B29" s="65" t="s">
        <v>64</v>
      </c>
      <c r="C29" s="90"/>
      <c r="D29" s="91"/>
      <c r="E29" s="92"/>
      <c r="F29" s="90"/>
      <c r="G29" s="93"/>
      <c r="H29" s="96"/>
    </row>
    <row r="30" spans="1:8" ht="8.25" customHeight="1">
      <c r="A30" s="89"/>
      <c r="B30" s="65"/>
      <c r="C30" s="90"/>
      <c r="D30" s="91"/>
      <c r="E30" s="92"/>
      <c r="F30" s="90"/>
      <c r="G30" s="93"/>
      <c r="H30" s="96"/>
    </row>
    <row r="31" spans="1:8" ht="12.75">
      <c r="A31" s="89" t="s">
        <v>57</v>
      </c>
      <c r="B31" s="65" t="s">
        <v>66</v>
      </c>
      <c r="C31" s="90">
        <v>-178</v>
      </c>
      <c r="D31" s="91">
        <v>0</v>
      </c>
      <c r="E31" s="92">
        <v>-204</v>
      </c>
      <c r="F31" s="93">
        <v>-178</v>
      </c>
      <c r="G31" s="93">
        <v>-204</v>
      </c>
      <c r="H31" s="94"/>
    </row>
    <row r="32" spans="1:8" ht="8.25" customHeight="1">
      <c r="A32" s="89"/>
      <c r="B32" s="65"/>
      <c r="C32" s="90"/>
      <c r="D32" s="91"/>
      <c r="E32" s="92"/>
      <c r="F32" s="90"/>
      <c r="G32" s="93"/>
      <c r="H32" s="96"/>
    </row>
    <row r="33" spans="1:8" ht="12.75">
      <c r="A33" s="89" t="s">
        <v>67</v>
      </c>
      <c r="B33" s="65" t="s">
        <v>68</v>
      </c>
      <c r="C33" s="90">
        <v>-330.851</v>
      </c>
      <c r="D33" s="91">
        <v>350</v>
      </c>
      <c r="E33" s="92">
        <v>-266.6762698</v>
      </c>
      <c r="F33" s="93">
        <v>-330.851</v>
      </c>
      <c r="G33" s="93">
        <v>-266.6762698</v>
      </c>
      <c r="H33" s="94"/>
    </row>
    <row r="34" spans="1:8" ht="8.25" customHeight="1">
      <c r="A34" s="89"/>
      <c r="B34" s="65"/>
      <c r="C34" s="90"/>
      <c r="D34" s="91"/>
      <c r="E34" s="92"/>
      <c r="F34" s="90"/>
      <c r="G34" s="93"/>
      <c r="H34" s="96"/>
    </row>
    <row r="35" spans="1:8" ht="12.75" hidden="1">
      <c r="A35" s="89" t="s">
        <v>69</v>
      </c>
      <c r="B35" s="65" t="s">
        <v>70</v>
      </c>
      <c r="C35" s="90"/>
      <c r="D35" s="91"/>
      <c r="E35" s="92"/>
      <c r="F35" s="93"/>
      <c r="G35" s="93"/>
      <c r="H35" s="94"/>
    </row>
    <row r="36" spans="1:8" ht="8.25" customHeight="1" hidden="1">
      <c r="A36" s="89"/>
      <c r="B36" s="65"/>
      <c r="C36" s="90"/>
      <c r="D36" s="91"/>
      <c r="E36" s="92"/>
      <c r="F36" s="90"/>
      <c r="G36" s="93"/>
      <c r="H36" s="96"/>
    </row>
    <row r="37" spans="1:8" ht="12.75">
      <c r="A37" s="89" t="s">
        <v>69</v>
      </c>
      <c r="B37" s="65" t="s">
        <v>71</v>
      </c>
      <c r="C37" s="90"/>
      <c r="D37" s="91"/>
      <c r="E37" s="92"/>
      <c r="F37" s="90"/>
      <c r="G37" s="93"/>
      <c r="H37" s="96"/>
    </row>
    <row r="38" spans="1:8" ht="12.75">
      <c r="A38" s="89"/>
      <c r="B38" s="65" t="s">
        <v>72</v>
      </c>
      <c r="C38" s="90"/>
      <c r="D38" s="91"/>
      <c r="E38" s="92"/>
      <c r="F38" s="90"/>
      <c r="G38" s="93"/>
      <c r="H38" s="96"/>
    </row>
    <row r="39" spans="1:8" ht="12.75">
      <c r="A39" s="89"/>
      <c r="B39" s="65" t="s">
        <v>73</v>
      </c>
      <c r="C39" s="90"/>
      <c r="D39" s="53"/>
      <c r="E39" s="92"/>
      <c r="F39" s="99"/>
      <c r="G39" s="93"/>
      <c r="H39" s="57"/>
    </row>
    <row r="40" spans="1:8" ht="12.75">
      <c r="A40" s="89"/>
      <c r="B40" s="65" t="s">
        <v>74</v>
      </c>
      <c r="C40" s="93">
        <v>5670.149</v>
      </c>
      <c r="D40" s="93">
        <v>350</v>
      </c>
      <c r="E40" s="93">
        <v>7704</v>
      </c>
      <c r="F40" s="93">
        <v>5670.149</v>
      </c>
      <c r="G40" s="93">
        <v>7704</v>
      </c>
      <c r="H40" s="94"/>
    </row>
    <row r="41" spans="1:8" ht="8.25" customHeight="1">
      <c r="A41" s="89"/>
      <c r="B41" s="65"/>
      <c r="C41" s="90"/>
      <c r="D41" s="91"/>
      <c r="E41" s="92"/>
      <c r="F41" s="90"/>
      <c r="G41" s="93"/>
      <c r="H41" s="96"/>
    </row>
    <row r="42" spans="1:8" ht="12.75">
      <c r="A42" s="89" t="s">
        <v>75</v>
      </c>
      <c r="B42" s="65" t="s">
        <v>76</v>
      </c>
      <c r="C42" s="90">
        <v>-1104</v>
      </c>
      <c r="D42" s="91"/>
      <c r="E42" s="92">
        <v>-309</v>
      </c>
      <c r="F42" s="93">
        <v>-1104</v>
      </c>
      <c r="G42" s="93">
        <v>-309</v>
      </c>
      <c r="H42" s="94"/>
    </row>
    <row r="43" spans="1:8" ht="7.5" customHeight="1">
      <c r="A43" s="89"/>
      <c r="B43" s="65"/>
      <c r="C43" s="90"/>
      <c r="D43" s="91"/>
      <c r="E43" s="92"/>
      <c r="F43" s="93"/>
      <c r="G43" s="93"/>
      <c r="H43" s="94"/>
    </row>
    <row r="44" spans="1:8" ht="12.75">
      <c r="A44" s="89" t="s">
        <v>77</v>
      </c>
      <c r="B44" s="65" t="s">
        <v>78</v>
      </c>
      <c r="C44" s="90"/>
      <c r="D44" s="91"/>
      <c r="E44" s="92"/>
      <c r="F44" s="93"/>
      <c r="G44" s="93"/>
      <c r="H44" s="94"/>
    </row>
    <row r="45" spans="1:8" ht="12.75">
      <c r="A45" s="89"/>
      <c r="B45" s="65" t="s">
        <v>79</v>
      </c>
      <c r="C45" s="93">
        <v>4566.149</v>
      </c>
      <c r="D45" s="91"/>
      <c r="E45" s="93">
        <v>7395</v>
      </c>
      <c r="F45" s="93">
        <v>4566.149</v>
      </c>
      <c r="G45" s="93">
        <v>7395</v>
      </c>
      <c r="H45" s="94"/>
    </row>
    <row r="46" spans="1:8" ht="8.25" customHeight="1">
      <c r="A46" s="89"/>
      <c r="B46" s="65"/>
      <c r="C46" s="90"/>
      <c r="D46" s="91"/>
      <c r="E46" s="92"/>
      <c r="F46" s="93"/>
      <c r="G46" s="93"/>
      <c r="H46" s="94"/>
    </row>
    <row r="47" spans="1:8" ht="12.75">
      <c r="A47" s="89" t="s">
        <v>80</v>
      </c>
      <c r="B47" s="65" t="s">
        <v>81</v>
      </c>
      <c r="C47" s="90">
        <v>-1690</v>
      </c>
      <c r="D47" s="91"/>
      <c r="E47" s="92">
        <v>-1983</v>
      </c>
      <c r="F47" s="93">
        <v>-1690</v>
      </c>
      <c r="G47" s="93">
        <v>-1983</v>
      </c>
      <c r="H47" s="94"/>
    </row>
    <row r="48" spans="1:8" ht="8.25" customHeight="1">
      <c r="A48" s="89"/>
      <c r="B48" s="65"/>
      <c r="C48" s="90"/>
      <c r="D48" s="91"/>
      <c r="E48" s="92"/>
      <c r="F48" s="93"/>
      <c r="G48" s="93"/>
      <c r="H48" s="94"/>
    </row>
    <row r="49" spans="1:8" ht="12.75">
      <c r="A49" s="89" t="s">
        <v>82</v>
      </c>
      <c r="B49" s="65" t="s">
        <v>83</v>
      </c>
      <c r="C49" s="90"/>
      <c r="D49" s="91"/>
      <c r="E49" s="92"/>
      <c r="F49" s="93"/>
      <c r="G49" s="93"/>
      <c r="H49" s="94"/>
    </row>
    <row r="50" spans="1:8" ht="12.75">
      <c r="A50" s="89"/>
      <c r="B50" s="65" t="s">
        <v>84</v>
      </c>
      <c r="C50" s="93">
        <v>2876.1490000000003</v>
      </c>
      <c r="D50" s="91"/>
      <c r="E50" s="93">
        <v>5412</v>
      </c>
      <c r="F50" s="93">
        <v>2876.1490000000003</v>
      </c>
      <c r="G50" s="93">
        <v>5412</v>
      </c>
      <c r="H50" s="94"/>
    </row>
    <row r="51" spans="1:8" ht="8.25" customHeight="1">
      <c r="A51" s="89"/>
      <c r="B51" s="65"/>
      <c r="C51" s="90"/>
      <c r="D51" s="91"/>
      <c r="E51" s="92"/>
      <c r="F51" s="90"/>
      <c r="G51" s="93"/>
      <c r="H51" s="96"/>
    </row>
    <row r="52" spans="1:8" ht="12.75">
      <c r="A52" s="89"/>
      <c r="B52" s="65" t="s">
        <v>85</v>
      </c>
      <c r="C52" s="90">
        <v>-529</v>
      </c>
      <c r="D52" s="91"/>
      <c r="E52" s="92">
        <v>-671</v>
      </c>
      <c r="F52" s="90">
        <v>-529</v>
      </c>
      <c r="G52" s="93">
        <v>-671</v>
      </c>
      <c r="H52" s="96"/>
    </row>
    <row r="53" spans="1:8" ht="7.5" customHeight="1">
      <c r="A53" s="89"/>
      <c r="B53" s="65"/>
      <c r="C53" s="90"/>
      <c r="D53" s="65"/>
      <c r="E53" s="92"/>
      <c r="F53" s="88"/>
      <c r="G53" s="93"/>
      <c r="H53" s="66"/>
    </row>
    <row r="54" spans="1:8" ht="15" customHeight="1">
      <c r="A54" s="89" t="s">
        <v>86</v>
      </c>
      <c r="B54" s="65" t="s">
        <v>87</v>
      </c>
      <c r="C54" s="90"/>
      <c r="D54" s="65"/>
      <c r="E54" s="92"/>
      <c r="F54" s="88"/>
      <c r="G54" s="93"/>
      <c r="H54" s="66"/>
    </row>
    <row r="55" spans="1:8" ht="14.25" customHeight="1">
      <c r="A55" s="89"/>
      <c r="B55" s="65" t="s">
        <v>88</v>
      </c>
      <c r="C55" s="93">
        <v>2347.1490000000003</v>
      </c>
      <c r="D55" s="93">
        <v>0</v>
      </c>
      <c r="E55" s="93">
        <v>4741</v>
      </c>
      <c r="F55" s="93">
        <v>2347.1490000000003</v>
      </c>
      <c r="G55" s="93">
        <v>4741</v>
      </c>
      <c r="H55" s="94"/>
    </row>
    <row r="56" spans="1:8" ht="7.5" customHeight="1" hidden="1">
      <c r="A56" s="89"/>
      <c r="B56" s="65"/>
      <c r="C56" s="90"/>
      <c r="D56" s="91"/>
      <c r="E56" s="92">
        <v>0</v>
      </c>
      <c r="F56" s="90"/>
      <c r="G56" s="93">
        <v>0</v>
      </c>
      <c r="H56" s="96"/>
    </row>
    <row r="57" spans="1:8" ht="12.75" hidden="1">
      <c r="A57" s="89" t="s">
        <v>89</v>
      </c>
      <c r="B57" s="65" t="s">
        <v>90</v>
      </c>
      <c r="C57" s="90"/>
      <c r="D57" s="91"/>
      <c r="E57" s="92">
        <v>0</v>
      </c>
      <c r="F57" s="90">
        <v>0</v>
      </c>
      <c r="G57" s="93">
        <v>0</v>
      </c>
      <c r="H57" s="96"/>
    </row>
    <row r="58" spans="1:8" ht="12.75" hidden="1">
      <c r="A58" s="89"/>
      <c r="B58" s="65" t="s">
        <v>85</v>
      </c>
      <c r="C58" s="90"/>
      <c r="D58" s="91"/>
      <c r="E58" s="92">
        <v>0</v>
      </c>
      <c r="F58" s="90">
        <v>0</v>
      </c>
      <c r="G58" s="93">
        <v>0</v>
      </c>
      <c r="H58" s="96"/>
    </row>
    <row r="59" spans="1:8" ht="12.75" hidden="1">
      <c r="A59" s="89"/>
      <c r="B59" s="65" t="s">
        <v>91</v>
      </c>
      <c r="C59" s="90"/>
      <c r="D59" s="91"/>
      <c r="E59" s="92">
        <v>0</v>
      </c>
      <c r="F59" s="90">
        <v>0</v>
      </c>
      <c r="G59" s="93">
        <v>0</v>
      </c>
      <c r="H59" s="96"/>
    </row>
    <row r="60" spans="1:8" ht="12.75" hidden="1">
      <c r="A60" s="89"/>
      <c r="B60" s="65" t="s">
        <v>92</v>
      </c>
      <c r="C60" s="90"/>
      <c r="D60" s="91"/>
      <c r="E60" s="92">
        <v>0</v>
      </c>
      <c r="F60" s="90"/>
      <c r="G60" s="93">
        <v>0</v>
      </c>
      <c r="H60" s="96"/>
    </row>
    <row r="61" spans="1:8" ht="15" customHeight="1" hidden="1">
      <c r="A61" s="89" t="s">
        <v>89</v>
      </c>
      <c r="B61" s="65" t="s">
        <v>93</v>
      </c>
      <c r="C61" s="90"/>
      <c r="D61" s="91"/>
      <c r="E61" s="92">
        <v>0</v>
      </c>
      <c r="F61" s="90">
        <v>0</v>
      </c>
      <c r="G61" s="93">
        <v>0</v>
      </c>
      <c r="H61" s="96"/>
    </row>
    <row r="62" spans="1:8" ht="8.25" customHeight="1" hidden="1">
      <c r="A62" s="89"/>
      <c r="B62" s="65"/>
      <c r="C62" s="90"/>
      <c r="D62" s="91"/>
      <c r="E62" s="92">
        <v>0</v>
      </c>
      <c r="F62" s="90"/>
      <c r="G62" s="93">
        <v>0</v>
      </c>
      <c r="H62" s="96"/>
    </row>
    <row r="63" spans="1:8" ht="12.75" hidden="1">
      <c r="A63" s="89" t="s">
        <v>94</v>
      </c>
      <c r="B63" s="65" t="s">
        <v>95</v>
      </c>
      <c r="C63" s="90"/>
      <c r="D63" s="91"/>
      <c r="E63" s="92">
        <v>0</v>
      </c>
      <c r="F63" s="90"/>
      <c r="G63" s="93">
        <v>0</v>
      </c>
      <c r="H63" s="96"/>
    </row>
    <row r="64" spans="1:8" ht="1.5" customHeight="1" hidden="1">
      <c r="A64" s="89"/>
      <c r="B64" s="65" t="s">
        <v>96</v>
      </c>
      <c r="C64" s="90"/>
      <c r="D64" s="91"/>
      <c r="E64" s="92">
        <v>4741</v>
      </c>
      <c r="F64" s="93">
        <v>2347.1490000000003</v>
      </c>
      <c r="G64" s="93">
        <v>4741</v>
      </c>
      <c r="H64" s="94"/>
    </row>
    <row r="65" spans="1:8" ht="12.75" customHeight="1">
      <c r="A65" s="64"/>
      <c r="B65" s="65"/>
      <c r="C65" s="88"/>
      <c r="D65" s="65"/>
      <c r="E65" s="92"/>
      <c r="F65" s="90"/>
      <c r="G65" s="93"/>
      <c r="H65" s="57"/>
    </row>
    <row r="66" spans="1:8" ht="12.75">
      <c r="A66" s="64" t="s">
        <v>97</v>
      </c>
      <c r="B66" s="65" t="s">
        <v>250</v>
      </c>
      <c r="C66" s="88"/>
      <c r="D66" s="65"/>
      <c r="E66" s="92"/>
      <c r="F66" s="88"/>
      <c r="G66" s="93"/>
      <c r="H66" s="96"/>
    </row>
    <row r="67" spans="1:8" ht="12.75" hidden="1">
      <c r="A67" s="64"/>
      <c r="B67" s="65"/>
      <c r="C67" s="88"/>
      <c r="D67" s="65"/>
      <c r="E67" s="92"/>
      <c r="F67" s="88"/>
      <c r="G67" s="93"/>
      <c r="H67" s="96"/>
    </row>
    <row r="68" spans="1:8" ht="8.25" customHeight="1">
      <c r="A68" s="64"/>
      <c r="B68" s="65"/>
      <c r="C68" s="88"/>
      <c r="D68" s="65"/>
      <c r="E68" s="92"/>
      <c r="F68" s="88"/>
      <c r="G68" s="93"/>
      <c r="H68" s="96"/>
    </row>
    <row r="69" spans="1:8" ht="12.75" customHeight="1">
      <c r="A69" s="64"/>
      <c r="B69" s="65" t="s">
        <v>248</v>
      </c>
      <c r="C69" s="88"/>
      <c r="D69" s="65"/>
      <c r="E69" s="92"/>
      <c r="F69" s="88"/>
      <c r="G69" s="93"/>
      <c r="H69" s="96"/>
    </row>
    <row r="70" spans="1:8" ht="12.75">
      <c r="A70" s="64"/>
      <c r="B70" s="100" t="s">
        <v>251</v>
      </c>
      <c r="C70" s="101">
        <v>2.2411428747882307</v>
      </c>
      <c r="D70" s="97"/>
      <c r="E70" s="102">
        <v>4.567965468069526</v>
      </c>
      <c r="F70" s="101">
        <v>2.2411428747882307</v>
      </c>
      <c r="G70" s="103">
        <v>4.567965468069526</v>
      </c>
      <c r="H70" s="104"/>
    </row>
    <row r="71" spans="1:8" ht="8.25" customHeight="1">
      <c r="A71" s="64"/>
      <c r="B71" s="65" t="s">
        <v>65</v>
      </c>
      <c r="C71" s="105"/>
      <c r="D71" s="97"/>
      <c r="E71" s="92"/>
      <c r="F71" s="105"/>
      <c r="G71" s="93"/>
      <c r="H71" s="57"/>
    </row>
    <row r="72" spans="1:8" ht="12.75" customHeight="1">
      <c r="A72" s="64"/>
      <c r="B72" s="65" t="s">
        <v>249</v>
      </c>
      <c r="C72" s="105"/>
      <c r="D72" s="97"/>
      <c r="E72" s="92"/>
      <c r="F72" s="105"/>
      <c r="G72" s="93"/>
      <c r="H72" s="57"/>
    </row>
    <row r="73" spans="1:8" ht="12.75">
      <c r="A73" s="64"/>
      <c r="B73" s="100" t="s">
        <v>98</v>
      </c>
      <c r="C73" s="101">
        <v>2.2331583052407264</v>
      </c>
      <c r="D73" s="97"/>
      <c r="E73" s="102">
        <v>4.5282396199610195</v>
      </c>
      <c r="F73" s="101">
        <v>2.2331583052407264</v>
      </c>
      <c r="G73" s="106">
        <v>4.5282396199610195</v>
      </c>
      <c r="H73" s="96"/>
    </row>
    <row r="74" spans="1:8" ht="12.75">
      <c r="A74" s="64"/>
      <c r="B74" s="65" t="s">
        <v>65</v>
      </c>
      <c r="C74" s="101"/>
      <c r="D74" s="97"/>
      <c r="E74" s="102"/>
      <c r="F74" s="101"/>
      <c r="G74" s="107"/>
      <c r="H74" s="96"/>
    </row>
    <row r="75" spans="1:8" ht="9.75" customHeight="1">
      <c r="A75" s="44"/>
      <c r="B75" s="108" t="s">
        <v>65</v>
      </c>
      <c r="C75" s="109"/>
      <c r="D75" s="108"/>
      <c r="E75" s="109"/>
      <c r="F75" s="110"/>
      <c r="G75" s="111"/>
      <c r="H75" s="96"/>
    </row>
    <row r="76" spans="1:8" ht="12.75" hidden="1">
      <c r="A76" s="112"/>
      <c r="B76" s="113"/>
      <c r="C76" s="113"/>
      <c r="D76" s="113"/>
      <c r="E76" s="114"/>
      <c r="F76" s="114"/>
      <c r="G76" s="115"/>
      <c r="H76" s="66"/>
    </row>
    <row r="77" spans="1:8" ht="37.5" customHeight="1" hidden="1">
      <c r="A77" s="116" t="s">
        <v>99</v>
      </c>
      <c r="B77" s="332" t="s">
        <v>100</v>
      </c>
      <c r="C77" s="332"/>
      <c r="D77" s="332"/>
      <c r="E77" s="332"/>
      <c r="F77" s="332"/>
      <c r="G77" s="333"/>
      <c r="H77" s="96"/>
    </row>
    <row r="78" spans="1:8" ht="13.5" thickBot="1">
      <c r="A78" s="117"/>
      <c r="B78" s="118"/>
      <c r="C78" s="118"/>
      <c r="D78" s="118"/>
      <c r="E78" s="118"/>
      <c r="F78" s="118"/>
      <c r="G78" s="118"/>
      <c r="H78" s="119"/>
    </row>
    <row r="79" spans="1:8" ht="12.75">
      <c r="A79" s="60"/>
      <c r="B79" s="60"/>
      <c r="C79" s="60"/>
      <c r="D79" s="60"/>
      <c r="E79" s="60"/>
      <c r="F79" s="60"/>
      <c r="G79" s="60"/>
      <c r="H79" s="95"/>
    </row>
    <row r="80" spans="1:8" ht="12.75">
      <c r="A80" s="60"/>
      <c r="B80" s="60"/>
      <c r="C80" s="60"/>
      <c r="D80" s="60"/>
      <c r="E80" s="60"/>
      <c r="F80" s="60"/>
      <c r="G80" s="60"/>
      <c r="H80" s="95"/>
    </row>
    <row r="81" spans="1:8" ht="12.75">
      <c r="A81" s="60"/>
      <c r="B81" s="60"/>
      <c r="C81" s="60"/>
      <c r="D81" s="60"/>
      <c r="E81" s="60"/>
      <c r="F81" s="60"/>
      <c r="G81" s="60"/>
      <c r="H81" s="95"/>
    </row>
    <row r="82" spans="1:8" ht="12.75">
      <c r="A82" s="60"/>
      <c r="B82" s="60"/>
      <c r="C82" s="60"/>
      <c r="D82" s="60"/>
      <c r="E82" s="60"/>
      <c r="F82" s="60"/>
      <c r="G82" s="60"/>
      <c r="H82" s="95"/>
    </row>
    <row r="83" spans="1:8" ht="12.75">
      <c r="A83" s="60"/>
      <c r="B83" s="60"/>
      <c r="C83" s="60"/>
      <c r="D83" s="60"/>
      <c r="E83" s="60"/>
      <c r="F83" s="60"/>
      <c r="G83" s="60"/>
      <c r="H83" s="95"/>
    </row>
    <row r="84" spans="1:8" ht="12.75">
      <c r="A84" s="60"/>
      <c r="B84" s="60"/>
      <c r="C84" s="60"/>
      <c r="D84" s="60"/>
      <c r="E84" s="60"/>
      <c r="F84" s="60"/>
      <c r="G84" s="60"/>
      <c r="H84" s="95"/>
    </row>
    <row r="85" spans="1:8" ht="12.75">
      <c r="A85" s="60"/>
      <c r="B85" s="60"/>
      <c r="C85" s="60"/>
      <c r="D85" s="60"/>
      <c r="E85" s="60"/>
      <c r="F85" s="60"/>
      <c r="G85" s="60"/>
      <c r="H85" s="95"/>
    </row>
    <row r="86" spans="1:8" ht="12.75">
      <c r="A86" s="60"/>
      <c r="B86" s="60"/>
      <c r="C86" s="60"/>
      <c r="D86" s="60"/>
      <c r="E86" s="60"/>
      <c r="F86" s="60"/>
      <c r="G86" s="60"/>
      <c r="H86" s="60"/>
    </row>
    <row r="87" spans="1:8" ht="12.75">
      <c r="A87" s="60"/>
      <c r="B87" s="60"/>
      <c r="C87" s="60"/>
      <c r="D87" s="60"/>
      <c r="E87" s="60"/>
      <c r="F87" s="60"/>
      <c r="G87" s="60"/>
      <c r="H87" s="60"/>
    </row>
    <row r="88" spans="1:8" ht="12.75">
      <c r="A88" s="60"/>
      <c r="B88" s="60"/>
      <c r="C88" s="60"/>
      <c r="D88" s="60"/>
      <c r="E88" s="60"/>
      <c r="F88" s="60"/>
      <c r="G88" s="60"/>
      <c r="H88" s="60"/>
    </row>
    <row r="89" spans="1:8" ht="12.75">
      <c r="A89" s="60"/>
      <c r="B89" s="60"/>
      <c r="C89" s="60"/>
      <c r="D89" s="60"/>
      <c r="E89" s="60"/>
      <c r="F89" s="60"/>
      <c r="G89" s="60"/>
      <c r="H89" s="60"/>
    </row>
    <row r="90" spans="1:8" ht="12.75">
      <c r="A90" s="60"/>
      <c r="B90" s="60"/>
      <c r="C90" s="60"/>
      <c r="D90" s="60"/>
      <c r="E90" s="60"/>
      <c r="F90" s="60"/>
      <c r="G90" s="60"/>
      <c r="H90" s="60"/>
    </row>
    <row r="91" spans="1:8" ht="12.75">
      <c r="A91" s="60"/>
      <c r="B91" s="60"/>
      <c r="C91" s="60"/>
      <c r="D91" s="60"/>
      <c r="E91" s="60"/>
      <c r="F91" s="60"/>
      <c r="G91" s="60"/>
      <c r="H91" s="60"/>
    </row>
    <row r="92" spans="1:8" ht="12.75">
      <c r="A92" s="60"/>
      <c r="B92" s="60"/>
      <c r="C92" s="60"/>
      <c r="D92" s="60"/>
      <c r="E92" s="60"/>
      <c r="F92" s="60"/>
      <c r="G92" s="60"/>
      <c r="H92" s="60"/>
    </row>
    <row r="93" spans="1:8" ht="12.75">
      <c r="A93" s="60"/>
      <c r="B93" s="60"/>
      <c r="C93" s="60"/>
      <c r="D93" s="60"/>
      <c r="E93" s="60"/>
      <c r="F93" s="60"/>
      <c r="G93" s="60"/>
      <c r="H93" s="60"/>
    </row>
    <row r="94" spans="1:8" ht="12.75">
      <c r="A94" s="60"/>
      <c r="B94" s="60"/>
      <c r="C94" s="60"/>
      <c r="D94" s="60"/>
      <c r="E94" s="60"/>
      <c r="F94" s="60"/>
      <c r="G94" s="60"/>
      <c r="H94" s="60"/>
    </row>
    <row r="95" spans="1:8" ht="12.75">
      <c r="A95" s="60"/>
      <c r="B95" s="60"/>
      <c r="C95" s="60"/>
      <c r="D95" s="60"/>
      <c r="E95" s="60"/>
      <c r="F95" s="60"/>
      <c r="G95" s="60"/>
      <c r="H95" s="60"/>
    </row>
    <row r="96" spans="1:8" ht="12.75">
      <c r="A96" s="60"/>
      <c r="B96" s="60"/>
      <c r="C96" s="60"/>
      <c r="D96" s="60"/>
      <c r="E96" s="60"/>
      <c r="F96" s="60"/>
      <c r="G96" s="60"/>
      <c r="H96" s="60"/>
    </row>
    <row r="97" spans="1:8" ht="12.75">
      <c r="A97" s="60"/>
      <c r="B97" s="60"/>
      <c r="C97" s="60"/>
      <c r="D97" s="60"/>
      <c r="E97" s="60"/>
      <c r="F97" s="60"/>
      <c r="G97" s="60"/>
      <c r="H97" s="60"/>
    </row>
    <row r="98" spans="1:8" ht="12.75">
      <c r="A98" s="60"/>
      <c r="B98" s="60"/>
      <c r="C98" s="60"/>
      <c r="D98" s="60"/>
      <c r="E98" s="60"/>
      <c r="F98" s="60"/>
      <c r="G98" s="60"/>
      <c r="H98" s="60"/>
    </row>
    <row r="99" spans="1:8" ht="12.75">
      <c r="A99" s="60"/>
      <c r="B99" s="60"/>
      <c r="C99" s="60"/>
      <c r="D99" s="60"/>
      <c r="E99" s="60"/>
      <c r="F99" s="60"/>
      <c r="G99" s="60"/>
      <c r="H99" s="60"/>
    </row>
    <row r="100" spans="1:8" ht="12.75">
      <c r="A100" s="60"/>
      <c r="B100" s="60"/>
      <c r="C100" s="60"/>
      <c r="D100" s="60"/>
      <c r="E100" s="60"/>
      <c r="F100" s="60"/>
      <c r="G100" s="60"/>
      <c r="H100" s="60"/>
    </row>
    <row r="101" spans="1:8" ht="12.75">
      <c r="A101" s="60"/>
      <c r="B101" s="60"/>
      <c r="C101" s="60"/>
      <c r="D101" s="60"/>
      <c r="E101" s="60"/>
      <c r="F101" s="60"/>
      <c r="G101" s="60"/>
      <c r="H101" s="60"/>
    </row>
    <row r="102" spans="1:8" ht="12.75">
      <c r="A102" s="60"/>
      <c r="B102" s="60"/>
      <c r="C102" s="60"/>
      <c r="D102" s="60"/>
      <c r="E102" s="60"/>
      <c r="F102" s="60"/>
      <c r="G102" s="60"/>
      <c r="H102" s="60"/>
    </row>
    <row r="103" spans="1:8" ht="12.75">
      <c r="A103" s="60"/>
      <c r="B103" s="60"/>
      <c r="C103" s="60"/>
      <c r="D103" s="60"/>
      <c r="E103" s="60"/>
      <c r="F103" s="60"/>
      <c r="G103" s="60"/>
      <c r="H103" s="60"/>
    </row>
    <row r="104" spans="1:8" ht="12.75">
      <c r="A104" s="60"/>
      <c r="B104" s="60"/>
      <c r="C104" s="60"/>
      <c r="D104" s="60"/>
      <c r="E104" s="60"/>
      <c r="F104" s="60"/>
      <c r="G104" s="60"/>
      <c r="H104" s="60"/>
    </row>
    <row r="105" spans="1:8" ht="12.75">
      <c r="A105" s="60"/>
      <c r="B105" s="60"/>
      <c r="C105" s="60"/>
      <c r="D105" s="60"/>
      <c r="E105" s="60"/>
      <c r="F105" s="60"/>
      <c r="G105" s="60"/>
      <c r="H105" s="60"/>
    </row>
    <row r="106" spans="1:8" ht="12.75">
      <c r="A106" s="60"/>
      <c r="B106" s="60"/>
      <c r="C106" s="60"/>
      <c r="D106" s="60"/>
      <c r="E106" s="60"/>
      <c r="F106" s="60"/>
      <c r="G106" s="60"/>
      <c r="H106" s="60"/>
    </row>
    <row r="107" spans="1:8" ht="12.75">
      <c r="A107" s="60"/>
      <c r="B107" s="60"/>
      <c r="C107" s="60"/>
      <c r="D107" s="60"/>
      <c r="E107" s="60"/>
      <c r="F107" s="60"/>
      <c r="G107" s="60"/>
      <c r="H107" s="60"/>
    </row>
    <row r="108" spans="1:8" ht="12.75">
      <c r="A108" s="60"/>
      <c r="B108" s="60"/>
      <c r="C108" s="60"/>
      <c r="D108" s="60"/>
      <c r="E108" s="60"/>
      <c r="F108" s="60"/>
      <c r="G108" s="60"/>
      <c r="H108" s="60"/>
    </row>
    <row r="109" spans="1:8" ht="12.75">
      <c r="A109" s="60"/>
      <c r="B109" s="60"/>
      <c r="C109" s="60"/>
      <c r="D109" s="60"/>
      <c r="E109" s="60"/>
      <c r="F109" s="60"/>
      <c r="G109" s="60"/>
      <c r="H109" s="60"/>
    </row>
    <row r="110" spans="1:8" ht="12.75">
      <c r="A110" s="60"/>
      <c r="B110" s="60"/>
      <c r="C110" s="60"/>
      <c r="D110" s="60"/>
      <c r="E110" s="60"/>
      <c r="F110" s="60"/>
      <c r="G110" s="60"/>
      <c r="H110" s="60"/>
    </row>
    <row r="111" spans="1:8" ht="12.75">
      <c r="A111" s="60"/>
      <c r="B111" s="60"/>
      <c r="C111" s="60"/>
      <c r="D111" s="60"/>
      <c r="E111" s="60"/>
      <c r="F111" s="60"/>
      <c r="G111" s="60"/>
      <c r="H111" s="60"/>
    </row>
    <row r="112" spans="1:8" ht="12.75">
      <c r="A112" s="60"/>
      <c r="B112" s="60"/>
      <c r="C112" s="60"/>
      <c r="D112" s="60"/>
      <c r="E112" s="60"/>
      <c r="F112" s="60"/>
      <c r="G112" s="60"/>
      <c r="H112" s="60"/>
    </row>
    <row r="113" spans="1:8" ht="12.75">
      <c r="A113" s="60"/>
      <c r="B113" s="60"/>
      <c r="C113" s="60"/>
      <c r="D113" s="60"/>
      <c r="E113" s="60"/>
      <c r="F113" s="60"/>
      <c r="G113" s="60"/>
      <c r="H113" s="60"/>
    </row>
    <row r="114" spans="1:8" ht="12.75">
      <c r="A114" s="60"/>
      <c r="B114" s="60"/>
      <c r="C114" s="60"/>
      <c r="D114" s="60"/>
      <c r="E114" s="60"/>
      <c r="F114" s="60"/>
      <c r="G114" s="60"/>
      <c r="H114" s="60"/>
    </row>
    <row r="115" spans="1:8" ht="12.75">
      <c r="A115" s="60"/>
      <c r="B115" s="60"/>
      <c r="C115" s="60"/>
      <c r="D115" s="60"/>
      <c r="E115" s="60"/>
      <c r="F115" s="60"/>
      <c r="G115" s="60"/>
      <c r="H115" s="60"/>
    </row>
    <row r="116" spans="1:8" ht="12.75">
      <c r="A116" s="60"/>
      <c r="B116" s="60"/>
      <c r="C116" s="60"/>
      <c r="D116" s="60"/>
      <c r="E116" s="60"/>
      <c r="F116" s="60"/>
      <c r="G116" s="60"/>
      <c r="H116" s="60"/>
    </row>
    <row r="117" spans="1:8" ht="12.75">
      <c r="A117" s="60"/>
      <c r="B117" s="60"/>
      <c r="C117" s="60"/>
      <c r="D117" s="60"/>
      <c r="E117" s="60"/>
      <c r="F117" s="60"/>
      <c r="G117" s="60"/>
      <c r="H117" s="60"/>
    </row>
    <row r="118" spans="1:8" ht="12.75">
      <c r="A118" s="60"/>
      <c r="B118" s="60"/>
      <c r="C118" s="60"/>
      <c r="D118" s="60"/>
      <c r="E118" s="60"/>
      <c r="F118" s="60"/>
      <c r="G118" s="60"/>
      <c r="H118" s="60"/>
    </row>
    <row r="119" spans="1:8" ht="12.75">
      <c r="A119" s="60"/>
      <c r="B119" s="60"/>
      <c r="C119" s="60"/>
      <c r="D119" s="60"/>
      <c r="E119" s="60"/>
      <c r="F119" s="60"/>
      <c r="G119" s="60"/>
      <c r="H119" s="60"/>
    </row>
    <row r="120" spans="1:8" ht="12.75">
      <c r="A120" s="60"/>
      <c r="B120" s="60"/>
      <c r="C120" s="60"/>
      <c r="D120" s="60"/>
      <c r="E120" s="60"/>
      <c r="F120" s="60"/>
      <c r="G120" s="60"/>
      <c r="H120" s="60"/>
    </row>
    <row r="121" spans="1:8" ht="12.75">
      <c r="A121" s="60"/>
      <c r="B121" s="60"/>
      <c r="C121" s="60"/>
      <c r="D121" s="60"/>
      <c r="E121" s="60"/>
      <c r="F121" s="60"/>
      <c r="G121" s="60"/>
      <c r="H121" s="60"/>
    </row>
    <row r="122" spans="1:8" ht="12.75">
      <c r="A122" s="60"/>
      <c r="B122" s="60"/>
      <c r="C122" s="60"/>
      <c r="D122" s="60"/>
      <c r="E122" s="60"/>
      <c r="F122" s="60"/>
      <c r="G122" s="60"/>
      <c r="H122" s="60"/>
    </row>
    <row r="123" spans="1:8" ht="12.75">
      <c r="A123" s="60"/>
      <c r="B123" s="60"/>
      <c r="C123" s="60"/>
      <c r="D123" s="60"/>
      <c r="E123" s="60"/>
      <c r="F123" s="60"/>
      <c r="G123" s="60"/>
      <c r="H123" s="60"/>
    </row>
    <row r="124" spans="1:8" ht="12.75">
      <c r="A124" s="60"/>
      <c r="B124" s="60"/>
      <c r="C124" s="60"/>
      <c r="D124" s="60"/>
      <c r="E124" s="60"/>
      <c r="F124" s="60"/>
      <c r="G124" s="60"/>
      <c r="H124" s="60"/>
    </row>
    <row r="125" spans="1:8" ht="12.75">
      <c r="A125" s="60"/>
      <c r="B125" s="60"/>
      <c r="C125" s="60"/>
      <c r="D125" s="60"/>
      <c r="E125" s="60"/>
      <c r="F125" s="60"/>
      <c r="G125" s="60"/>
      <c r="H125" s="60"/>
    </row>
    <row r="126" spans="1:8" ht="12.75">
      <c r="A126" s="60"/>
      <c r="B126" s="60"/>
      <c r="C126" s="60"/>
      <c r="D126" s="60"/>
      <c r="E126" s="60"/>
      <c r="F126" s="60"/>
      <c r="G126" s="60"/>
      <c r="H126" s="60"/>
    </row>
    <row r="127" spans="1:8" ht="12.75">
      <c r="A127" s="60"/>
      <c r="B127" s="60"/>
      <c r="C127" s="60"/>
      <c r="D127" s="60"/>
      <c r="E127" s="60"/>
      <c r="F127" s="60"/>
      <c r="G127" s="60"/>
      <c r="H127" s="60"/>
    </row>
  </sheetData>
  <mergeCells count="8">
    <mergeCell ref="A4:G4"/>
    <mergeCell ref="A5:G5"/>
    <mergeCell ref="A6:G6"/>
    <mergeCell ref="A8:G8"/>
    <mergeCell ref="A9:G9"/>
    <mergeCell ref="A10:G10"/>
    <mergeCell ref="F14:G14"/>
    <mergeCell ref="B77:G77"/>
  </mergeCells>
  <printOptions horizontalCentered="1"/>
  <pageMargins left="0.55" right="0.48" top="0.64" bottom="0.56" header="0.5" footer="0.5"/>
  <pageSetup horizontalDpi="600" verticalDpi="600" orientation="portrait" scale="78" r:id="rId3"/>
  <legacyDrawing r:id="rId2"/>
  <oleObjects>
    <oleObject progId="Paint.Picture" shapeId="1756225" r:id="rId1"/>
  </oleObjects>
</worksheet>
</file>

<file path=xl/worksheets/sheet3.xml><?xml version="1.0" encoding="utf-8"?>
<worksheet xmlns="http://schemas.openxmlformats.org/spreadsheetml/2006/main" xmlns:r="http://schemas.openxmlformats.org/officeDocument/2006/relationships">
  <dimension ref="A1:I75"/>
  <sheetViews>
    <sheetView workbookViewId="0" topLeftCell="B2">
      <selection activeCell="B12" sqref="B12:D12"/>
    </sheetView>
  </sheetViews>
  <sheetFormatPr defaultColWidth="9.140625" defaultRowHeight="12.75"/>
  <cols>
    <col min="1" max="1" width="50.7109375" style="54" customWidth="1"/>
    <col min="2" max="2" width="12.57421875" style="54" customWidth="1"/>
    <col min="3" max="3" width="12.28125" style="54" customWidth="1"/>
    <col min="4" max="4" width="11.7109375" style="54" customWidth="1"/>
    <col min="5" max="5" width="12.57421875" style="54" customWidth="1"/>
    <col min="6" max="6" width="11.7109375" style="54" customWidth="1"/>
    <col min="7" max="7" width="13.00390625" style="54" customWidth="1"/>
    <col min="8" max="8" width="0.13671875" style="54" customWidth="1"/>
    <col min="9" max="9" width="1.7109375" style="54" customWidth="1"/>
    <col min="10" max="16384" width="9.140625" style="54" customWidth="1"/>
  </cols>
  <sheetData>
    <row r="1" spans="1:9" ht="15">
      <c r="A1" s="49"/>
      <c r="B1" s="2"/>
      <c r="C1" s="2"/>
      <c r="D1" s="3"/>
      <c r="E1" s="50"/>
      <c r="F1" s="50"/>
      <c r="G1" s="50"/>
      <c r="H1" s="50"/>
      <c r="I1" s="52"/>
    </row>
    <row r="2" spans="1:9" ht="15">
      <c r="A2" s="55"/>
      <c r="B2" s="7"/>
      <c r="C2" s="7"/>
      <c r="D2" s="8"/>
      <c r="E2" s="53"/>
      <c r="F2" s="53"/>
      <c r="G2" s="53"/>
      <c r="H2" s="53"/>
      <c r="I2" s="57"/>
    </row>
    <row r="3" spans="1:9" ht="15">
      <c r="A3" s="55"/>
      <c r="B3" s="7"/>
      <c r="C3" s="7"/>
      <c r="D3" s="7"/>
      <c r="E3" s="53"/>
      <c r="F3" s="53"/>
      <c r="G3" s="53"/>
      <c r="H3" s="53"/>
      <c r="I3" s="57"/>
    </row>
    <row r="4" spans="1:9" ht="15">
      <c r="A4" s="55"/>
      <c r="B4" s="7"/>
      <c r="C4" s="7"/>
      <c r="D4" s="7"/>
      <c r="E4" s="53"/>
      <c r="F4" s="53"/>
      <c r="G4" s="53"/>
      <c r="H4" s="53"/>
      <c r="I4" s="57"/>
    </row>
    <row r="5" spans="1:9" ht="15">
      <c r="A5" s="55"/>
      <c r="B5" s="7"/>
      <c r="C5" s="7"/>
      <c r="D5" s="7"/>
      <c r="E5" s="53"/>
      <c r="F5" s="53"/>
      <c r="G5" s="53"/>
      <c r="H5" s="53"/>
      <c r="I5" s="57"/>
    </row>
    <row r="6" spans="1:9" ht="12.75">
      <c r="A6" s="55"/>
      <c r="B6" s="328" t="s">
        <v>234</v>
      </c>
      <c r="C6" s="328"/>
      <c r="D6" s="328"/>
      <c r="E6" s="53"/>
      <c r="F6" s="53"/>
      <c r="G6" s="53"/>
      <c r="H6" s="53"/>
      <c r="I6" s="57"/>
    </row>
    <row r="7" spans="1:9" ht="12.75">
      <c r="A7" s="55"/>
      <c r="B7" s="322" t="s">
        <v>1</v>
      </c>
      <c r="C7" s="322"/>
      <c r="D7" s="322"/>
      <c r="E7" s="53"/>
      <c r="F7" s="53"/>
      <c r="G7" s="53"/>
      <c r="H7" s="53"/>
      <c r="I7" s="57"/>
    </row>
    <row r="8" spans="1:9" ht="12.75" hidden="1">
      <c r="A8" s="55"/>
      <c r="B8" s="320" t="s">
        <v>2</v>
      </c>
      <c r="C8" s="320"/>
      <c r="D8" s="320"/>
      <c r="E8" s="53"/>
      <c r="F8" s="53"/>
      <c r="G8" s="53"/>
      <c r="H8" s="53"/>
      <c r="I8" s="57"/>
    </row>
    <row r="9" spans="1:9" ht="9" customHeight="1">
      <c r="A9" s="55"/>
      <c r="B9" s="53"/>
      <c r="C9" s="53"/>
      <c r="D9" s="53"/>
      <c r="E9" s="53"/>
      <c r="F9" s="53"/>
      <c r="G9" s="53"/>
      <c r="H9" s="53"/>
      <c r="I9" s="57"/>
    </row>
    <row r="10" spans="1:9" ht="12.75">
      <c r="A10" s="55"/>
      <c r="B10" s="320" t="s">
        <v>101</v>
      </c>
      <c r="C10" s="329"/>
      <c r="D10" s="329"/>
      <c r="E10" s="53"/>
      <c r="F10" s="53"/>
      <c r="G10" s="53"/>
      <c r="H10" s="65"/>
      <c r="I10" s="57"/>
    </row>
    <row r="11" spans="1:9" ht="12.75">
      <c r="A11" s="55"/>
      <c r="B11" s="320" t="s">
        <v>296</v>
      </c>
      <c r="C11" s="329"/>
      <c r="D11" s="329"/>
      <c r="E11" s="53"/>
      <c r="F11" s="53"/>
      <c r="G11" s="53"/>
      <c r="H11" s="65"/>
      <c r="I11" s="57"/>
    </row>
    <row r="12" spans="1:9" ht="12.75">
      <c r="A12" s="55"/>
      <c r="B12" s="301" t="s">
        <v>102</v>
      </c>
      <c r="C12" s="329"/>
      <c r="D12" s="329"/>
      <c r="E12" s="53"/>
      <c r="F12" s="53"/>
      <c r="G12" s="53"/>
      <c r="H12" s="65"/>
      <c r="I12" s="57"/>
    </row>
    <row r="13" spans="1:9" ht="12.75">
      <c r="A13" s="55"/>
      <c r="B13" s="120"/>
      <c r="C13" s="58"/>
      <c r="D13" s="58"/>
      <c r="E13" s="53"/>
      <c r="F13" s="53"/>
      <c r="G13" s="53"/>
      <c r="H13" s="65"/>
      <c r="I13" s="57"/>
    </row>
    <row r="14" spans="1:9" ht="12.75">
      <c r="A14" s="55"/>
      <c r="B14" s="120"/>
      <c r="C14" s="58"/>
      <c r="D14" s="58"/>
      <c r="E14" s="53"/>
      <c r="F14" s="53"/>
      <c r="G14" s="53"/>
      <c r="H14" s="65"/>
      <c r="I14" s="57"/>
    </row>
    <row r="15" spans="1:9" ht="21.75" customHeight="1">
      <c r="A15" s="72" t="s">
        <v>103</v>
      </c>
      <c r="B15" s="121"/>
      <c r="C15" s="73"/>
      <c r="D15" s="73"/>
      <c r="E15" s="122"/>
      <c r="F15" s="122"/>
      <c r="G15" s="123"/>
      <c r="H15" s="65"/>
      <c r="I15" s="57"/>
    </row>
    <row r="16" spans="1:9" ht="12.75">
      <c r="A16" s="55"/>
      <c r="B16" s="53"/>
      <c r="C16" s="53"/>
      <c r="D16" s="53"/>
      <c r="E16" s="53"/>
      <c r="F16" s="53"/>
      <c r="G16" s="53"/>
      <c r="H16" s="53"/>
      <c r="I16" s="57"/>
    </row>
    <row r="17" spans="1:9" ht="12.75" hidden="1">
      <c r="A17" s="14"/>
      <c r="B17" s="12"/>
      <c r="C17" s="12"/>
      <c r="D17" s="12"/>
      <c r="E17" s="13"/>
      <c r="F17" s="13"/>
      <c r="G17" s="13"/>
      <c r="H17" s="53"/>
      <c r="I17" s="57"/>
    </row>
    <row r="18" spans="1:9" ht="12.75">
      <c r="A18" s="75"/>
      <c r="B18" s="124"/>
      <c r="C18" s="124"/>
      <c r="D18" s="124"/>
      <c r="E18" s="124"/>
      <c r="F18" s="124"/>
      <c r="G18" s="125"/>
      <c r="H18" s="126"/>
      <c r="I18" s="57"/>
    </row>
    <row r="19" spans="1:9" ht="12.75" hidden="1">
      <c r="A19" s="16"/>
      <c r="B19" s="12"/>
      <c r="C19" s="12"/>
      <c r="D19" s="12"/>
      <c r="E19" s="12"/>
      <c r="F19" s="12"/>
      <c r="G19" s="127"/>
      <c r="H19" s="126"/>
      <c r="I19" s="57"/>
    </row>
    <row r="20" spans="1:9" ht="12.75">
      <c r="A20" s="16"/>
      <c r="B20" s="12"/>
      <c r="C20" s="12"/>
      <c r="D20" s="82" t="s">
        <v>104</v>
      </c>
      <c r="E20" s="12"/>
      <c r="F20" s="12"/>
      <c r="G20" s="127"/>
      <c r="H20" s="126"/>
      <c r="I20" s="57"/>
    </row>
    <row r="21" spans="1:9" ht="12.75">
      <c r="A21" s="16"/>
      <c r="B21" s="82" t="s">
        <v>105</v>
      </c>
      <c r="C21" s="82" t="s">
        <v>105</v>
      </c>
      <c r="D21" s="82" t="s">
        <v>106</v>
      </c>
      <c r="E21" s="82" t="s">
        <v>107</v>
      </c>
      <c r="F21" s="82" t="s">
        <v>108</v>
      </c>
      <c r="G21" s="83"/>
      <c r="H21" s="126"/>
      <c r="I21" s="57"/>
    </row>
    <row r="22" spans="1:9" ht="12.75">
      <c r="A22" s="16"/>
      <c r="B22" s="128" t="s">
        <v>109</v>
      </c>
      <c r="C22" s="82" t="s">
        <v>110</v>
      </c>
      <c r="D22" s="82" t="s">
        <v>111</v>
      </c>
      <c r="E22" s="82" t="s">
        <v>112</v>
      </c>
      <c r="F22" s="82" t="s">
        <v>113</v>
      </c>
      <c r="G22" s="83" t="s">
        <v>114</v>
      </c>
      <c r="H22" s="126"/>
      <c r="I22" s="57"/>
    </row>
    <row r="23" spans="1:9" ht="12.75">
      <c r="A23" s="16"/>
      <c r="B23" s="82" t="s">
        <v>12</v>
      </c>
      <c r="C23" s="82" t="s">
        <v>12</v>
      </c>
      <c r="D23" s="82" t="s">
        <v>12</v>
      </c>
      <c r="E23" s="82" t="s">
        <v>12</v>
      </c>
      <c r="F23" s="82" t="s">
        <v>12</v>
      </c>
      <c r="G23" s="83" t="s">
        <v>12</v>
      </c>
      <c r="H23" s="126"/>
      <c r="I23" s="57"/>
    </row>
    <row r="24" spans="1:9" ht="12.75" hidden="1">
      <c r="A24" s="64" t="s">
        <v>115</v>
      </c>
      <c r="B24" s="65"/>
      <c r="C24" s="65"/>
      <c r="D24" s="65"/>
      <c r="E24" s="65"/>
      <c r="F24" s="65"/>
      <c r="G24" s="129"/>
      <c r="H24" s="65"/>
      <c r="I24" s="57"/>
    </row>
    <row r="25" spans="1:9" ht="12.75">
      <c r="A25" s="16" t="s">
        <v>65</v>
      </c>
      <c r="B25" s="91"/>
      <c r="C25" s="91"/>
      <c r="D25" s="65"/>
      <c r="E25" s="65"/>
      <c r="F25" s="65"/>
      <c r="G25" s="129"/>
      <c r="H25" s="65"/>
      <c r="I25" s="57"/>
    </row>
    <row r="26" spans="1:9" ht="12.75">
      <c r="A26" s="64"/>
      <c r="B26" s="91"/>
      <c r="C26" s="91"/>
      <c r="D26" s="65"/>
      <c r="E26" s="65"/>
      <c r="F26" s="65"/>
      <c r="G26" s="129"/>
      <c r="H26" s="65"/>
      <c r="I26" s="57"/>
    </row>
    <row r="27" spans="1:9" ht="12.75">
      <c r="A27" s="64" t="s">
        <v>240</v>
      </c>
      <c r="B27" s="91">
        <v>103777</v>
      </c>
      <c r="C27" s="91">
        <f>22014</f>
        <v>22014</v>
      </c>
      <c r="D27" s="91">
        <v>-2741</v>
      </c>
      <c r="E27" s="91">
        <v>78656</v>
      </c>
      <c r="F27" s="91">
        <v>5978</v>
      </c>
      <c r="G27" s="130">
        <f>SUM(B27:F27)</f>
        <v>207684</v>
      </c>
      <c r="H27" s="65"/>
      <c r="I27" s="57"/>
    </row>
    <row r="28" spans="1:9" ht="12.75">
      <c r="A28" s="64"/>
      <c r="B28" s="91"/>
      <c r="C28" s="91"/>
      <c r="D28" s="91"/>
      <c r="E28" s="91"/>
      <c r="F28" s="91"/>
      <c r="G28" s="130"/>
      <c r="H28" s="65"/>
      <c r="I28" s="57"/>
    </row>
    <row r="29" spans="1:9" ht="12.75">
      <c r="A29" s="64" t="s">
        <v>116</v>
      </c>
      <c r="B29" s="91"/>
      <c r="C29" s="91"/>
      <c r="D29" s="65"/>
      <c r="E29" s="65"/>
      <c r="F29" s="65"/>
      <c r="G29" s="129"/>
      <c r="H29" s="65"/>
      <c r="I29" s="57"/>
    </row>
    <row r="30" spans="1:9" ht="12.75">
      <c r="A30" s="64" t="s">
        <v>117</v>
      </c>
      <c r="B30" s="91">
        <v>0</v>
      </c>
      <c r="C30" s="91">
        <v>0</v>
      </c>
      <c r="D30" s="91">
        <v>1449</v>
      </c>
      <c r="E30" s="97">
        <v>0</v>
      </c>
      <c r="F30" s="97">
        <v>0</v>
      </c>
      <c r="G30" s="130">
        <f>SUM(B30:F30)</f>
        <v>1449</v>
      </c>
      <c r="H30" s="65"/>
      <c r="I30" s="57"/>
    </row>
    <row r="31" spans="1:9" ht="12.75">
      <c r="A31" s="64"/>
      <c r="B31" s="91"/>
      <c r="C31" s="91"/>
      <c r="D31" s="65"/>
      <c r="E31" s="65"/>
      <c r="F31" s="65"/>
      <c r="G31" s="129"/>
      <c r="H31" s="65"/>
      <c r="I31" s="57"/>
    </row>
    <row r="32" spans="1:9" ht="12.75">
      <c r="A32" s="64" t="s">
        <v>118</v>
      </c>
      <c r="B32" s="91">
        <v>0</v>
      </c>
      <c r="C32" s="91">
        <v>0</v>
      </c>
      <c r="D32" s="91">
        <v>0</v>
      </c>
      <c r="E32" s="91">
        <v>25376</v>
      </c>
      <c r="F32" s="91">
        <v>0</v>
      </c>
      <c r="G32" s="130">
        <f>SUM(B32:F32)</f>
        <v>25376</v>
      </c>
      <c r="H32" s="65"/>
      <c r="I32" s="57"/>
    </row>
    <row r="33" spans="1:9" ht="12.75">
      <c r="A33" s="64"/>
      <c r="B33" s="91"/>
      <c r="C33" s="91"/>
      <c r="D33" s="91"/>
      <c r="E33" s="91"/>
      <c r="F33" s="91"/>
      <c r="G33" s="130"/>
      <c r="H33" s="65"/>
      <c r="I33" s="57"/>
    </row>
    <row r="34" spans="1:9" ht="12.75">
      <c r="A34" s="64" t="s">
        <v>121</v>
      </c>
      <c r="B34" s="91">
        <v>0</v>
      </c>
      <c r="C34" s="91">
        <v>0</v>
      </c>
      <c r="D34" s="91">
        <v>0</v>
      </c>
      <c r="E34" s="91">
        <v>-43</v>
      </c>
      <c r="F34" s="91">
        <v>-5978</v>
      </c>
      <c r="G34" s="130">
        <f>SUM(B34:F34)</f>
        <v>-6021</v>
      </c>
      <c r="H34" s="65"/>
      <c r="I34" s="57"/>
    </row>
    <row r="35" spans="1:9" ht="12.75">
      <c r="A35" s="64"/>
      <c r="B35" s="91"/>
      <c r="C35" s="91"/>
      <c r="D35" s="91"/>
      <c r="E35" s="91"/>
      <c r="F35" s="91"/>
      <c r="G35" s="130"/>
      <c r="H35" s="65"/>
      <c r="I35" s="57"/>
    </row>
    <row r="36" spans="1:9" ht="12.75">
      <c r="A36" s="64" t="s">
        <v>122</v>
      </c>
      <c r="B36" s="91">
        <v>0</v>
      </c>
      <c r="C36" s="91">
        <v>0</v>
      </c>
      <c r="D36" s="91">
        <v>0</v>
      </c>
      <c r="E36" s="91">
        <v>-6033</v>
      </c>
      <c r="F36" s="91">
        <v>6033</v>
      </c>
      <c r="G36" s="130">
        <f>SUM(B36:F36)</f>
        <v>0</v>
      </c>
      <c r="H36" s="65"/>
      <c r="I36" s="57"/>
    </row>
    <row r="37" spans="1:9" ht="12.75">
      <c r="A37" s="64"/>
      <c r="B37" s="91"/>
      <c r="C37" s="91"/>
      <c r="D37" s="91"/>
      <c r="E37" s="91"/>
      <c r="F37" s="91"/>
      <c r="G37" s="130"/>
      <c r="H37" s="65"/>
      <c r="I37" s="57"/>
    </row>
    <row r="38" spans="1:9" ht="12.75">
      <c r="A38" s="64" t="s">
        <v>123</v>
      </c>
      <c r="B38" s="91">
        <v>953</v>
      </c>
      <c r="C38" s="91">
        <v>858</v>
      </c>
      <c r="D38" s="91"/>
      <c r="E38" s="91"/>
      <c r="F38" s="91"/>
      <c r="G38" s="130">
        <f>SUM(B38:F38)</f>
        <v>1811</v>
      </c>
      <c r="H38" s="65"/>
      <c r="I38" s="57"/>
    </row>
    <row r="39" spans="1:9" ht="12.75">
      <c r="A39" s="64"/>
      <c r="B39" s="91"/>
      <c r="C39" s="91"/>
      <c r="D39" s="65"/>
      <c r="E39" s="65"/>
      <c r="F39" s="65"/>
      <c r="G39" s="135"/>
      <c r="H39" s="65"/>
      <c r="I39" s="57"/>
    </row>
    <row r="40" spans="1:9" ht="13.5" thickBot="1">
      <c r="A40" s="64" t="s">
        <v>241</v>
      </c>
      <c r="B40" s="131">
        <f aca="true" t="shared" si="0" ref="B40:G40">SUM(B27:B39)</f>
        <v>104730</v>
      </c>
      <c r="C40" s="131">
        <f t="shared" si="0"/>
        <v>22872</v>
      </c>
      <c r="D40" s="131">
        <f t="shared" si="0"/>
        <v>-1292</v>
      </c>
      <c r="E40" s="131">
        <f t="shared" si="0"/>
        <v>97956</v>
      </c>
      <c r="F40" s="131">
        <f t="shared" si="0"/>
        <v>6033</v>
      </c>
      <c r="G40" s="143">
        <f t="shared" si="0"/>
        <v>230299</v>
      </c>
      <c r="H40" s="132"/>
      <c r="I40" s="57"/>
    </row>
    <row r="41" spans="1:9" ht="12.75">
      <c r="A41" s="64"/>
      <c r="B41" s="91"/>
      <c r="C41" s="91"/>
      <c r="D41" s="65"/>
      <c r="E41" s="65"/>
      <c r="F41" s="65"/>
      <c r="G41" s="129"/>
      <c r="H41" s="65"/>
      <c r="I41" s="57"/>
    </row>
    <row r="42" spans="1:9" ht="12.75">
      <c r="A42" s="64"/>
      <c r="B42" s="91"/>
      <c r="C42" s="91"/>
      <c r="D42" s="91"/>
      <c r="E42" s="91"/>
      <c r="F42" s="91"/>
      <c r="G42" s="133"/>
      <c r="H42" s="65"/>
      <c r="I42" s="57"/>
    </row>
    <row r="43" spans="1:9" ht="12.75">
      <c r="A43" s="64" t="s">
        <v>116</v>
      </c>
      <c r="B43" s="91"/>
      <c r="C43" s="91"/>
      <c r="D43" s="65"/>
      <c r="E43" s="65"/>
      <c r="F43" s="65"/>
      <c r="G43" s="129"/>
      <c r="H43" s="65"/>
      <c r="I43" s="57"/>
    </row>
    <row r="44" spans="1:9" ht="12.75">
      <c r="A44" s="64" t="s">
        <v>117</v>
      </c>
      <c r="B44" s="91">
        <v>0</v>
      </c>
      <c r="C44" s="91">
        <v>0</v>
      </c>
      <c r="D44" s="91">
        <v>-15</v>
      </c>
      <c r="E44" s="91">
        <v>0</v>
      </c>
      <c r="F44" s="91">
        <v>0</v>
      </c>
      <c r="G44" s="133">
        <f>SUM(B44:F44)</f>
        <v>-15</v>
      </c>
      <c r="H44" s="65"/>
      <c r="I44" s="57"/>
    </row>
    <row r="45" spans="1:9" ht="12.75">
      <c r="A45" s="64"/>
      <c r="B45" s="91"/>
      <c r="C45" s="91"/>
      <c r="D45" s="91"/>
      <c r="E45" s="91"/>
      <c r="F45" s="91"/>
      <c r="G45" s="133"/>
      <c r="H45" s="65"/>
      <c r="I45" s="57"/>
    </row>
    <row r="46" spans="1:9" ht="12.75">
      <c r="A46" s="64" t="s">
        <v>118</v>
      </c>
      <c r="B46" s="91">
        <v>0</v>
      </c>
      <c r="C46" s="91">
        <v>0</v>
      </c>
      <c r="D46" s="97">
        <v>0</v>
      </c>
      <c r="E46" s="91">
        <v>2347</v>
      </c>
      <c r="F46" s="91">
        <v>0</v>
      </c>
      <c r="G46" s="133">
        <f>SUM(B46:F46)</f>
        <v>2347</v>
      </c>
      <c r="H46" s="65"/>
      <c r="I46" s="57"/>
    </row>
    <row r="47" spans="1:9" ht="12.75" hidden="1">
      <c r="A47" s="64"/>
      <c r="B47" s="91"/>
      <c r="C47" s="91"/>
      <c r="D47" s="97"/>
      <c r="E47" s="91"/>
      <c r="F47" s="91"/>
      <c r="G47" s="133"/>
      <c r="H47" s="65"/>
      <c r="I47" s="57"/>
    </row>
    <row r="48" spans="1:9" ht="12.75" customHeight="1" hidden="1">
      <c r="A48" s="64" t="s">
        <v>119</v>
      </c>
      <c r="B48" s="91"/>
      <c r="C48" s="91"/>
      <c r="D48" s="65"/>
      <c r="E48" s="65"/>
      <c r="F48" s="65"/>
      <c r="G48" s="133"/>
      <c r="H48" s="65"/>
      <c r="I48" s="57"/>
    </row>
    <row r="49" spans="1:9" ht="12.75" customHeight="1" hidden="1">
      <c r="A49" s="64" t="s">
        <v>120</v>
      </c>
      <c r="B49" s="91">
        <v>0</v>
      </c>
      <c r="C49" s="91">
        <v>0</v>
      </c>
      <c r="D49" s="97">
        <v>0</v>
      </c>
      <c r="E49" s="134">
        <v>0</v>
      </c>
      <c r="F49" s="65">
        <v>0</v>
      </c>
      <c r="G49" s="133">
        <f>SUM(B49:F49)</f>
        <v>0</v>
      </c>
      <c r="H49" s="65"/>
      <c r="I49" s="57"/>
    </row>
    <row r="50" spans="1:9" ht="12.75" customHeight="1" hidden="1">
      <c r="A50" s="64"/>
      <c r="B50" s="91"/>
      <c r="C50" s="91"/>
      <c r="D50" s="65"/>
      <c r="E50" s="65"/>
      <c r="F50" s="65"/>
      <c r="G50" s="133"/>
      <c r="H50" s="65"/>
      <c r="I50" s="57"/>
    </row>
    <row r="51" spans="1:9" ht="12.75" hidden="1">
      <c r="A51" s="64" t="s">
        <v>243</v>
      </c>
      <c r="B51" s="91">
        <v>0</v>
      </c>
      <c r="C51" s="91">
        <v>0</v>
      </c>
      <c r="D51" s="97">
        <v>0</v>
      </c>
      <c r="E51" s="91">
        <v>0</v>
      </c>
      <c r="F51" s="91">
        <v>0</v>
      </c>
      <c r="G51" s="133">
        <f>SUM(B51:F51)</f>
        <v>0</v>
      </c>
      <c r="H51" s="65"/>
      <c r="I51" s="57"/>
    </row>
    <row r="52" spans="1:9" ht="12.75" hidden="1">
      <c r="A52" s="64"/>
      <c r="B52" s="91"/>
      <c r="C52" s="91"/>
      <c r="D52" s="97"/>
      <c r="E52" s="97"/>
      <c r="F52" s="91"/>
      <c r="G52" s="133"/>
      <c r="H52" s="65"/>
      <c r="I52" s="57"/>
    </row>
    <row r="53" spans="1:9" ht="12.75" hidden="1">
      <c r="A53" s="64" t="s">
        <v>244</v>
      </c>
      <c r="B53" s="91">
        <v>0</v>
      </c>
      <c r="C53" s="91">
        <v>0</v>
      </c>
      <c r="D53" s="97">
        <v>0</v>
      </c>
      <c r="E53" s="91">
        <v>0</v>
      </c>
      <c r="F53" s="91">
        <v>0</v>
      </c>
      <c r="G53" s="133">
        <f>SUM(B53:F53)</f>
        <v>0</v>
      </c>
      <c r="H53" s="65"/>
      <c r="I53" s="57"/>
    </row>
    <row r="54" spans="1:9" ht="12.75">
      <c r="A54" s="64"/>
      <c r="B54" s="91"/>
      <c r="C54" s="91"/>
      <c r="D54" s="97"/>
      <c r="E54" s="65"/>
      <c r="F54" s="65"/>
      <c r="G54" s="130"/>
      <c r="H54" s="65"/>
      <c r="I54" s="57"/>
    </row>
    <row r="55" spans="1:9" ht="12.75">
      <c r="A55" s="64" t="s">
        <v>123</v>
      </c>
      <c r="B55" s="91">
        <v>0</v>
      </c>
      <c r="C55" s="91">
        <v>0</v>
      </c>
      <c r="D55" s="97">
        <v>0</v>
      </c>
      <c r="E55" s="91">
        <v>0</v>
      </c>
      <c r="F55" s="91">
        <v>0</v>
      </c>
      <c r="G55" s="133">
        <f>SUM(B55:F55)</f>
        <v>0</v>
      </c>
      <c r="H55" s="65"/>
      <c r="I55" s="57"/>
    </row>
    <row r="56" spans="1:9" ht="12.75">
      <c r="A56" s="64"/>
      <c r="B56" s="91"/>
      <c r="C56" s="91"/>
      <c r="D56" s="97"/>
      <c r="E56" s="65"/>
      <c r="F56" s="65"/>
      <c r="G56" s="135"/>
      <c r="H56" s="65"/>
      <c r="I56" s="57"/>
    </row>
    <row r="57" spans="1:9" s="69" customFormat="1" ht="13.5" thickBot="1">
      <c r="A57" s="16" t="s">
        <v>242</v>
      </c>
      <c r="B57" s="136">
        <f aca="true" t="shared" si="1" ref="B57:G57">SUM(B40:B56)</f>
        <v>104730</v>
      </c>
      <c r="C57" s="136">
        <f t="shared" si="1"/>
        <v>22872</v>
      </c>
      <c r="D57" s="136">
        <f t="shared" si="1"/>
        <v>-1307</v>
      </c>
      <c r="E57" s="136">
        <f t="shared" si="1"/>
        <v>100303</v>
      </c>
      <c r="F57" s="136">
        <f t="shared" si="1"/>
        <v>6033</v>
      </c>
      <c r="G57" s="137">
        <f t="shared" si="1"/>
        <v>232631</v>
      </c>
      <c r="H57" s="138"/>
      <c r="I57" s="139"/>
    </row>
    <row r="58" spans="1:9" ht="12.75">
      <c r="A58" s="44"/>
      <c r="B58" s="140"/>
      <c r="C58" s="140"/>
      <c r="D58" s="108"/>
      <c r="E58" s="108"/>
      <c r="F58" s="108"/>
      <c r="G58" s="135"/>
      <c r="H58" s="65"/>
      <c r="I58" s="57"/>
    </row>
    <row r="59" spans="1:9" ht="12.75" hidden="1">
      <c r="A59" s="302" t="s">
        <v>124</v>
      </c>
      <c r="B59" s="303"/>
      <c r="C59" s="303"/>
      <c r="D59" s="303"/>
      <c r="E59" s="303"/>
      <c r="F59" s="303"/>
      <c r="G59" s="303"/>
      <c r="H59" s="303"/>
      <c r="I59" s="57"/>
    </row>
    <row r="60" spans="1:9" ht="12.75" hidden="1">
      <c r="A60" s="304"/>
      <c r="B60" s="303"/>
      <c r="C60" s="303"/>
      <c r="D60" s="303"/>
      <c r="E60" s="303"/>
      <c r="F60" s="303"/>
      <c r="G60" s="303"/>
      <c r="H60" s="303"/>
      <c r="I60" s="57"/>
    </row>
    <row r="61" spans="1:9" ht="12.75">
      <c r="A61" s="64"/>
      <c r="B61" s="91"/>
      <c r="C61" s="91"/>
      <c r="D61" s="65"/>
      <c r="E61" s="65"/>
      <c r="F61" s="65"/>
      <c r="G61" s="65"/>
      <c r="H61" s="65"/>
      <c r="I61" s="57"/>
    </row>
    <row r="62" spans="1:9" ht="12.75">
      <c r="A62" s="64"/>
      <c r="B62" s="91"/>
      <c r="C62" s="91"/>
      <c r="D62" s="65"/>
      <c r="E62" s="65"/>
      <c r="F62" s="65"/>
      <c r="G62" s="65"/>
      <c r="H62" s="65"/>
      <c r="I62" s="57"/>
    </row>
    <row r="63" spans="1:9" ht="12.75">
      <c r="A63" s="64"/>
      <c r="B63" s="91"/>
      <c r="C63" s="91"/>
      <c r="D63" s="65"/>
      <c r="E63" s="65"/>
      <c r="F63" s="65"/>
      <c r="G63" s="65"/>
      <c r="H63" s="65"/>
      <c r="I63" s="57"/>
    </row>
    <row r="64" spans="1:9" ht="13.5" thickBot="1">
      <c r="A64" s="117"/>
      <c r="B64" s="141"/>
      <c r="C64" s="141"/>
      <c r="D64" s="118"/>
      <c r="E64" s="118"/>
      <c r="F64" s="118"/>
      <c r="G64" s="118"/>
      <c r="H64" s="118"/>
      <c r="I64" s="142"/>
    </row>
    <row r="65" spans="1:8" ht="12.75">
      <c r="A65" s="60"/>
      <c r="B65" s="95"/>
      <c r="C65" s="95"/>
      <c r="D65" s="60"/>
      <c r="E65" s="60"/>
      <c r="F65" s="60"/>
      <c r="G65" s="60"/>
      <c r="H65" s="60"/>
    </row>
    <row r="66" spans="1:8" ht="12.75">
      <c r="A66" s="60"/>
      <c r="B66" s="95"/>
      <c r="C66" s="95"/>
      <c r="D66" s="60"/>
      <c r="E66" s="60"/>
      <c r="F66" s="60"/>
      <c r="G66" s="60"/>
      <c r="H66" s="60"/>
    </row>
    <row r="67" spans="1:8" ht="12.75">
      <c r="A67" s="60"/>
      <c r="B67" s="95"/>
      <c r="C67" s="95"/>
      <c r="D67" s="60"/>
      <c r="E67" s="60"/>
      <c r="F67" s="60"/>
      <c r="G67" s="60"/>
      <c r="H67" s="60"/>
    </row>
    <row r="68" spans="1:8" ht="12.75">
      <c r="A68" s="60"/>
      <c r="B68" s="95"/>
      <c r="C68" s="95"/>
      <c r="D68" s="60"/>
      <c r="E68" s="60"/>
      <c r="F68" s="60"/>
      <c r="G68" s="60"/>
      <c r="H68" s="60"/>
    </row>
    <row r="69" spans="1:8" ht="12.75">
      <c r="A69" s="60"/>
      <c r="B69" s="95"/>
      <c r="C69" s="95"/>
      <c r="D69" s="60"/>
      <c r="E69" s="60"/>
      <c r="F69" s="60"/>
      <c r="G69" s="60"/>
      <c r="H69" s="60"/>
    </row>
    <row r="70" spans="1:8" ht="12.75">
      <c r="A70" s="60"/>
      <c r="B70" s="95"/>
      <c r="C70" s="95"/>
      <c r="D70" s="60"/>
      <c r="E70" s="60"/>
      <c r="F70" s="60"/>
      <c r="G70" s="60"/>
      <c r="H70" s="60"/>
    </row>
    <row r="71" spans="1:8" ht="12.75">
      <c r="A71" s="60"/>
      <c r="B71" s="95"/>
      <c r="C71" s="95"/>
      <c r="D71" s="60"/>
      <c r="E71" s="60"/>
      <c r="F71" s="60"/>
      <c r="G71" s="60"/>
      <c r="H71" s="60"/>
    </row>
    <row r="73" spans="1:8" ht="12.75">
      <c r="A73" s="60"/>
      <c r="B73" s="95"/>
      <c r="C73" s="95"/>
      <c r="D73" s="60"/>
      <c r="E73" s="60"/>
      <c r="F73" s="60"/>
      <c r="G73" s="60"/>
      <c r="H73" s="60"/>
    </row>
    <row r="74" spans="1:8" ht="12.75">
      <c r="A74" s="60"/>
      <c r="B74" s="95"/>
      <c r="C74" s="95"/>
      <c r="D74" s="60"/>
      <c r="E74" s="60"/>
      <c r="F74" s="60"/>
      <c r="G74" s="60"/>
      <c r="H74" s="60"/>
    </row>
    <row r="75" spans="1:8" ht="12.75">
      <c r="A75" s="60"/>
      <c r="B75" s="95"/>
      <c r="C75" s="95"/>
      <c r="D75" s="60"/>
      <c r="E75" s="60"/>
      <c r="F75" s="60"/>
      <c r="G75" s="60"/>
      <c r="H75" s="60"/>
    </row>
  </sheetData>
  <mergeCells count="7">
    <mergeCell ref="B11:D11"/>
    <mergeCell ref="B12:D12"/>
    <mergeCell ref="A59:H60"/>
    <mergeCell ref="B6:D6"/>
    <mergeCell ref="B7:D7"/>
    <mergeCell ref="B8:D8"/>
    <mergeCell ref="B10:D10"/>
  </mergeCells>
  <printOptions horizontalCentered="1"/>
  <pageMargins left="0.5" right="0.36" top="1.37" bottom="1" header="0.5" footer="0.5"/>
  <pageSetup horizontalDpi="600" verticalDpi="600" orientation="portrait" scale="72" r:id="rId3"/>
  <legacyDrawing r:id="rId2"/>
  <oleObjects>
    <oleObject progId="Paint.Picture" shapeId="1793870" r:id="rId1"/>
  </oleObjects>
</worksheet>
</file>

<file path=xl/worksheets/sheet4.xml><?xml version="1.0" encoding="utf-8"?>
<worksheet xmlns="http://schemas.openxmlformats.org/spreadsheetml/2006/main" xmlns:r="http://schemas.openxmlformats.org/officeDocument/2006/relationships">
  <dimension ref="A1:P57"/>
  <sheetViews>
    <sheetView workbookViewId="0" topLeftCell="D50">
      <selection activeCell="D24" sqref="D24"/>
    </sheetView>
  </sheetViews>
  <sheetFormatPr defaultColWidth="9.140625" defaultRowHeight="12.75"/>
  <cols>
    <col min="1" max="1" width="3.140625" style="5" customWidth="1"/>
    <col min="2" max="2" width="2.28125" style="5" customWidth="1"/>
    <col min="3" max="3" width="3.00390625" style="5" customWidth="1"/>
    <col min="4" max="4" width="36.57421875" style="5" customWidth="1"/>
    <col min="5" max="5" width="25.7109375" style="5" customWidth="1"/>
    <col min="6" max="6" width="15.57421875" style="27" customWidth="1"/>
    <col min="7" max="7" width="2.00390625" style="5" customWidth="1"/>
    <col min="8" max="8" width="9.140625" style="5" hidden="1" customWidth="1"/>
    <col min="9" max="9" width="2.8515625" style="5" customWidth="1"/>
    <col min="10" max="16384" width="9.140625" style="5" customWidth="1"/>
  </cols>
  <sheetData>
    <row r="1" spans="1:9" ht="14.25">
      <c r="A1" s="144"/>
      <c r="B1" s="145"/>
      <c r="C1" s="145"/>
      <c r="D1" s="145"/>
      <c r="E1" s="145"/>
      <c r="F1" s="145"/>
      <c r="G1" s="145"/>
      <c r="H1" s="146"/>
      <c r="I1" s="4"/>
    </row>
    <row r="2" spans="1:9" ht="14.25">
      <c r="A2" s="23"/>
      <c r="B2" s="65"/>
      <c r="C2" s="65"/>
      <c r="D2" s="65"/>
      <c r="E2" s="65"/>
      <c r="F2" s="65"/>
      <c r="G2" s="65"/>
      <c r="H2" s="147"/>
      <c r="I2" s="9"/>
    </row>
    <row r="3" spans="1:9" ht="12.75">
      <c r="A3" s="23"/>
      <c r="B3" s="65"/>
      <c r="C3" s="65"/>
      <c r="D3" s="65"/>
      <c r="E3" s="65"/>
      <c r="F3" s="65"/>
      <c r="G3" s="65"/>
      <c r="H3" s="66"/>
      <c r="I3" s="9"/>
    </row>
    <row r="4" spans="1:9" ht="12.75">
      <c r="A4" s="23"/>
      <c r="B4" s="21"/>
      <c r="C4" s="21"/>
      <c r="D4" s="21"/>
      <c r="E4" s="21"/>
      <c r="F4" s="148"/>
      <c r="G4" s="21"/>
      <c r="H4" s="9"/>
      <c r="I4" s="9"/>
    </row>
    <row r="5" spans="1:9" ht="15" customHeight="1">
      <c r="A5" s="23"/>
      <c r="B5" s="21"/>
      <c r="C5" s="21"/>
      <c r="D5" s="21"/>
      <c r="E5" s="21"/>
      <c r="F5" s="148"/>
      <c r="G5" s="21"/>
      <c r="H5" s="9"/>
      <c r="I5" s="9"/>
    </row>
    <row r="6" spans="1:9" ht="12.75">
      <c r="A6" s="23"/>
      <c r="B6" s="149" t="s">
        <v>125</v>
      </c>
      <c r="C6" s="149"/>
      <c r="D6" s="149"/>
      <c r="E6" s="149"/>
      <c r="F6" s="149"/>
      <c r="G6" s="149"/>
      <c r="H6" s="150"/>
      <c r="I6" s="9"/>
    </row>
    <row r="7" spans="1:9" ht="12.75">
      <c r="A7" s="23"/>
      <c r="B7" s="151" t="s">
        <v>126</v>
      </c>
      <c r="C7" s="151"/>
      <c r="D7" s="151"/>
      <c r="E7" s="151"/>
      <c r="F7" s="151"/>
      <c r="G7" s="151"/>
      <c r="H7" s="152"/>
      <c r="I7" s="9"/>
    </row>
    <row r="8" spans="1:9" ht="12.75">
      <c r="A8" s="23"/>
      <c r="B8" s="21"/>
      <c r="C8" s="21"/>
      <c r="D8" s="21"/>
      <c r="E8" s="21"/>
      <c r="F8" s="148"/>
      <c r="G8" s="21"/>
      <c r="H8" s="9"/>
      <c r="I8" s="9"/>
    </row>
    <row r="9" spans="1:9" ht="12.75">
      <c r="A9" s="23"/>
      <c r="B9" s="305" t="s">
        <v>127</v>
      </c>
      <c r="C9" s="305"/>
      <c r="D9" s="305"/>
      <c r="E9" s="305"/>
      <c r="F9" s="305"/>
      <c r="G9" s="305"/>
      <c r="H9" s="306"/>
      <c r="I9" s="9"/>
    </row>
    <row r="10" spans="1:9" ht="12.75">
      <c r="A10" s="23"/>
      <c r="B10" s="305" t="s">
        <v>237</v>
      </c>
      <c r="C10" s="305"/>
      <c r="D10" s="305"/>
      <c r="E10" s="305"/>
      <c r="F10" s="305"/>
      <c r="G10" s="305"/>
      <c r="H10" s="306"/>
      <c r="I10" s="9"/>
    </row>
    <row r="11" spans="1:9" ht="13.5" thickBot="1">
      <c r="A11" s="23"/>
      <c r="B11" s="151" t="s">
        <v>128</v>
      </c>
      <c r="C11" s="151"/>
      <c r="D11" s="151"/>
      <c r="E11" s="151"/>
      <c r="F11" s="151"/>
      <c r="G11" s="151"/>
      <c r="H11" s="153"/>
      <c r="I11" s="9"/>
    </row>
    <row r="12" spans="1:9" ht="12.75">
      <c r="A12" s="23"/>
      <c r="B12" s="21"/>
      <c r="C12" s="21"/>
      <c r="D12" s="21"/>
      <c r="E12" s="21"/>
      <c r="F12" s="148"/>
      <c r="G12" s="21"/>
      <c r="H12" s="9"/>
      <c r="I12" s="9"/>
    </row>
    <row r="13" spans="1:9" ht="12.75">
      <c r="A13" s="23"/>
      <c r="B13" s="154" t="s">
        <v>129</v>
      </c>
      <c r="C13" s="155"/>
      <c r="D13" s="155"/>
      <c r="E13" s="155"/>
      <c r="F13" s="156"/>
      <c r="G13" s="157"/>
      <c r="H13" s="158"/>
      <c r="I13" s="9"/>
    </row>
    <row r="14" spans="1:9" ht="12.75">
      <c r="A14" s="23"/>
      <c r="B14" s="157"/>
      <c r="C14" s="157"/>
      <c r="D14" s="157"/>
      <c r="E14" s="157"/>
      <c r="F14" s="157"/>
      <c r="G14" s="157"/>
      <c r="H14" s="158"/>
      <c r="I14" s="9"/>
    </row>
    <row r="15" spans="1:9" ht="12.75">
      <c r="A15" s="23"/>
      <c r="B15" s="159"/>
      <c r="C15" s="160"/>
      <c r="D15" s="160"/>
      <c r="E15" s="160"/>
      <c r="F15" s="161"/>
      <c r="G15" s="21"/>
      <c r="H15" s="9"/>
      <c r="I15" s="9"/>
    </row>
    <row r="16" spans="1:9" ht="12.75" customHeight="1" hidden="1">
      <c r="A16" s="23"/>
      <c r="B16" s="162"/>
      <c r="C16" s="21"/>
      <c r="D16" s="21"/>
      <c r="E16" s="21"/>
      <c r="F16" s="163"/>
      <c r="G16" s="21"/>
      <c r="H16" s="9"/>
      <c r="I16" s="9"/>
    </row>
    <row r="17" spans="1:9" ht="12.75">
      <c r="A17" s="23"/>
      <c r="B17" s="164"/>
      <c r="C17" s="21"/>
      <c r="D17" s="21"/>
      <c r="E17" s="21"/>
      <c r="F17" s="165" t="s">
        <v>54</v>
      </c>
      <c r="G17" s="21"/>
      <c r="H17" s="9"/>
      <c r="I17" s="9"/>
    </row>
    <row r="18" spans="1:9" ht="12.75">
      <c r="A18" s="23"/>
      <c r="B18" s="162" t="s">
        <v>130</v>
      </c>
      <c r="C18" s="21"/>
      <c r="D18" s="21"/>
      <c r="E18" s="21"/>
      <c r="F18" s="29"/>
      <c r="G18" s="21"/>
      <c r="H18" s="9"/>
      <c r="I18" s="9"/>
    </row>
    <row r="19" spans="1:9" ht="12.75">
      <c r="A19" s="23"/>
      <c r="B19" s="164" t="s">
        <v>131</v>
      </c>
      <c r="C19" s="21"/>
      <c r="D19" s="21"/>
      <c r="E19" s="21"/>
      <c r="F19" s="29">
        <f>'IS'!F45</f>
        <v>4566.149</v>
      </c>
      <c r="G19" s="21"/>
      <c r="H19" s="9"/>
      <c r="I19" s="166"/>
    </row>
    <row r="20" spans="1:9" ht="12.75">
      <c r="A20" s="23"/>
      <c r="B20" s="164" t="s">
        <v>132</v>
      </c>
      <c r="C20" s="21"/>
      <c r="D20" s="21"/>
      <c r="E20" s="21"/>
      <c r="F20" s="29"/>
      <c r="G20" s="21"/>
      <c r="H20" s="9"/>
      <c r="I20" s="166"/>
    </row>
    <row r="21" spans="1:9" ht="12.75">
      <c r="A21" s="23"/>
      <c r="B21" s="164"/>
      <c r="C21" s="21" t="s">
        <v>133</v>
      </c>
      <c r="D21" s="21"/>
      <c r="E21" s="21"/>
      <c r="F21" s="29">
        <f>75-152.9+483.751-581.636+9.218+9268.989</f>
        <v>9102.422</v>
      </c>
      <c r="G21" s="21"/>
      <c r="H21" s="9"/>
      <c r="I21" s="166"/>
    </row>
    <row r="22" spans="1:9" ht="12.75" hidden="1">
      <c r="A22" s="23"/>
      <c r="B22" s="164"/>
      <c r="C22" s="21" t="s">
        <v>134</v>
      </c>
      <c r="D22" s="21"/>
      <c r="E22" s="21"/>
      <c r="F22" s="29"/>
      <c r="G22" s="21"/>
      <c r="H22" s="9"/>
      <c r="I22" s="166"/>
    </row>
    <row r="23" spans="1:9" ht="12.75">
      <c r="A23" s="23"/>
      <c r="B23" s="164"/>
      <c r="C23" s="21" t="s">
        <v>135</v>
      </c>
      <c r="D23" s="21"/>
      <c r="E23" s="21"/>
      <c r="F23" s="32">
        <f>-1103.815-1.941-315.986-2825.164-581.235</f>
        <v>-4828.1410000000005</v>
      </c>
      <c r="G23" s="21"/>
      <c r="H23" s="9"/>
      <c r="I23" s="166"/>
    </row>
    <row r="24" spans="1:9" ht="12.75">
      <c r="A24" s="23"/>
      <c r="B24" s="164" t="s">
        <v>136</v>
      </c>
      <c r="C24" s="21"/>
      <c r="D24" s="21"/>
      <c r="E24" s="21"/>
      <c r="F24" s="29">
        <f>SUM(F19:F23)</f>
        <v>8840.43</v>
      </c>
      <c r="G24" s="21"/>
      <c r="H24" s="9"/>
      <c r="I24" s="166"/>
    </row>
    <row r="25" spans="1:9" ht="12.75">
      <c r="A25" s="23"/>
      <c r="B25" s="164"/>
      <c r="C25" s="21"/>
      <c r="D25" s="21"/>
      <c r="E25" s="21"/>
      <c r="F25" s="29"/>
      <c r="G25" s="21"/>
      <c r="H25" s="9"/>
      <c r="I25" s="166"/>
    </row>
    <row r="26" spans="1:9" ht="12.75" hidden="1">
      <c r="A26" s="23"/>
      <c r="B26" s="164" t="s">
        <v>137</v>
      </c>
      <c r="C26" s="21"/>
      <c r="D26" s="21"/>
      <c r="E26" s="21"/>
      <c r="F26" s="29"/>
      <c r="G26" s="21"/>
      <c r="H26" s="9"/>
      <c r="I26" s="166"/>
    </row>
    <row r="27" spans="1:9" ht="12.75" hidden="1">
      <c r="A27" s="23"/>
      <c r="B27" s="164" t="s">
        <v>138</v>
      </c>
      <c r="C27" s="21"/>
      <c r="D27" s="21"/>
      <c r="E27" s="21"/>
      <c r="F27" s="29"/>
      <c r="G27" s="21"/>
      <c r="H27" s="9"/>
      <c r="I27" s="166"/>
    </row>
    <row r="28" spans="1:9" ht="12.75">
      <c r="A28" s="23"/>
      <c r="B28" s="164" t="s">
        <v>139</v>
      </c>
      <c r="C28" s="21"/>
      <c r="D28" s="21"/>
      <c r="E28" s="21"/>
      <c r="F28" s="29">
        <f>-22264.051-3142.345</f>
        <v>-25406.396</v>
      </c>
      <c r="G28" s="21"/>
      <c r="H28" s="9"/>
      <c r="I28" s="166"/>
    </row>
    <row r="29" spans="1:9" ht="12.75">
      <c r="A29" s="23"/>
      <c r="B29" s="164" t="s">
        <v>140</v>
      </c>
      <c r="C29" s="21"/>
      <c r="D29" s="21"/>
      <c r="E29" s="21"/>
      <c r="F29" s="32">
        <f>13858.119+3091.377+2939.931+4060.11</f>
        <v>23949.537</v>
      </c>
      <c r="G29" s="21"/>
      <c r="H29" s="9"/>
      <c r="I29" s="166"/>
    </row>
    <row r="30" spans="1:9" ht="12.75">
      <c r="A30" s="23"/>
      <c r="B30" s="164" t="s">
        <v>141</v>
      </c>
      <c r="C30" s="21"/>
      <c r="D30" s="21"/>
      <c r="E30" s="21"/>
      <c r="F30" s="29">
        <f>SUM(F24:F29)</f>
        <v>7383.571</v>
      </c>
      <c r="G30" s="21"/>
      <c r="H30" s="9"/>
      <c r="I30" s="166"/>
    </row>
    <row r="31" spans="1:9" ht="12.75">
      <c r="A31" s="23"/>
      <c r="B31" s="164"/>
      <c r="C31" s="21"/>
      <c r="D31" s="21"/>
      <c r="E31" s="21"/>
      <c r="F31" s="29"/>
      <c r="G31" s="21"/>
      <c r="H31" s="9"/>
      <c r="I31" s="166"/>
    </row>
    <row r="32" spans="1:9" ht="12.75">
      <c r="A32" s="23"/>
      <c r="B32" s="164" t="s">
        <v>142</v>
      </c>
      <c r="C32" s="21"/>
      <c r="D32" s="21"/>
      <c r="E32" s="21"/>
      <c r="F32" s="32">
        <v>-2956</v>
      </c>
      <c r="G32" s="21"/>
      <c r="H32" s="9"/>
      <c r="I32" s="166"/>
    </row>
    <row r="33" spans="1:9" ht="12.75">
      <c r="A33" s="23"/>
      <c r="B33" s="164" t="s">
        <v>143</v>
      </c>
      <c r="C33" s="21"/>
      <c r="D33" s="21"/>
      <c r="E33" s="21"/>
      <c r="F33" s="25">
        <f>SUM(F30:F32)</f>
        <v>4427.571</v>
      </c>
      <c r="G33" s="21"/>
      <c r="H33" s="9"/>
      <c r="I33" s="166"/>
    </row>
    <row r="34" spans="1:9" ht="12.75">
      <c r="A34" s="23"/>
      <c r="B34" s="164"/>
      <c r="C34" s="21"/>
      <c r="D34" s="21"/>
      <c r="E34" s="21"/>
      <c r="F34" s="29"/>
      <c r="G34" s="21"/>
      <c r="H34" s="9"/>
      <c r="I34" s="9"/>
    </row>
    <row r="35" spans="1:9" s="21" customFormat="1" ht="12.75">
      <c r="A35" s="23"/>
      <c r="B35" s="164"/>
      <c r="F35" s="22"/>
      <c r="H35" s="9"/>
      <c r="I35" s="9"/>
    </row>
    <row r="36" spans="1:11" s="21" customFormat="1" ht="12.75">
      <c r="A36" s="23"/>
      <c r="B36" s="168" t="s">
        <v>144</v>
      </c>
      <c r="F36" s="22"/>
      <c r="H36" s="9"/>
      <c r="I36" s="9"/>
      <c r="J36" s="65"/>
      <c r="K36" s="65"/>
    </row>
    <row r="37" spans="1:11" s="21" customFormat="1" ht="15.75">
      <c r="A37" s="23"/>
      <c r="B37" s="164"/>
      <c r="C37" s="21" t="s">
        <v>145</v>
      </c>
      <c r="F37" s="29">
        <v>12543</v>
      </c>
      <c r="H37" s="9"/>
      <c r="I37" s="169"/>
      <c r="J37" s="167"/>
      <c r="K37" s="13"/>
    </row>
    <row r="38" spans="1:11" s="21" customFormat="1" ht="12.75">
      <c r="A38" s="23"/>
      <c r="B38" s="164" t="s">
        <v>146</v>
      </c>
      <c r="F38" s="38">
        <f>SUM(F37:F37)</f>
        <v>12543</v>
      </c>
      <c r="H38" s="9"/>
      <c r="I38" s="169"/>
      <c r="J38" s="149"/>
      <c r="K38" s="149"/>
    </row>
    <row r="39" spans="1:16" s="21" customFormat="1" ht="12.75">
      <c r="A39" s="23"/>
      <c r="B39" s="164"/>
      <c r="F39" s="22"/>
      <c r="H39" s="9"/>
      <c r="I39" s="9"/>
      <c r="J39" s="307"/>
      <c r="K39" s="308"/>
      <c r="L39" s="308"/>
      <c r="M39" s="308"/>
      <c r="N39" s="308"/>
      <c r="O39" s="308"/>
      <c r="P39" s="308"/>
    </row>
    <row r="40" spans="1:16" ht="12.75">
      <c r="A40" s="23"/>
      <c r="B40" s="164"/>
      <c r="C40" s="21"/>
      <c r="D40" s="21"/>
      <c r="E40" s="21"/>
      <c r="F40" s="22"/>
      <c r="G40" s="21"/>
      <c r="H40" s="9"/>
      <c r="I40" s="9"/>
      <c r="J40" s="60"/>
      <c r="K40" s="60"/>
      <c r="L40" s="60"/>
      <c r="M40" s="60"/>
      <c r="N40" s="60"/>
      <c r="O40" s="60"/>
      <c r="P40" s="60"/>
    </row>
    <row r="41" spans="1:16" ht="12.75">
      <c r="A41" s="23"/>
      <c r="B41" s="162" t="s">
        <v>147</v>
      </c>
      <c r="C41" s="21"/>
      <c r="D41" s="21"/>
      <c r="E41" s="21"/>
      <c r="F41" s="22"/>
      <c r="G41" s="21"/>
      <c r="H41" s="9"/>
      <c r="I41" s="9"/>
      <c r="J41" s="309"/>
      <c r="K41" s="309"/>
      <c r="L41" s="309"/>
      <c r="M41" s="309"/>
      <c r="N41" s="309"/>
      <c r="O41" s="309"/>
      <c r="P41" s="309"/>
    </row>
    <row r="42" spans="1:16" ht="12.75">
      <c r="A42" s="23"/>
      <c r="B42" s="164"/>
      <c r="C42" s="21" t="s">
        <v>148</v>
      </c>
      <c r="D42" s="21"/>
      <c r="E42" s="21"/>
      <c r="F42" s="29">
        <v>10.76</v>
      </c>
      <c r="G42" s="21"/>
      <c r="H42" s="9"/>
      <c r="I42" s="166"/>
      <c r="J42" s="68"/>
      <c r="K42" s="68"/>
      <c r="L42" s="68"/>
      <c r="M42" s="68"/>
      <c r="N42" s="68"/>
      <c r="O42" s="68"/>
      <c r="P42" s="68"/>
    </row>
    <row r="43" spans="1:16" s="21" customFormat="1" ht="12.75">
      <c r="A43" s="23"/>
      <c r="B43" s="164" t="s">
        <v>149</v>
      </c>
      <c r="F43" s="38">
        <f>SUM(F42:F42)</f>
        <v>10.76</v>
      </c>
      <c r="H43" s="9"/>
      <c r="I43" s="166"/>
      <c r="J43" s="307"/>
      <c r="K43" s="308"/>
      <c r="L43" s="308"/>
      <c r="M43" s="308"/>
      <c r="N43" s="308"/>
      <c r="O43" s="308"/>
      <c r="P43" s="308"/>
    </row>
    <row r="44" spans="1:16" s="21" customFormat="1" ht="12.75">
      <c r="A44" s="23"/>
      <c r="B44" s="164"/>
      <c r="F44" s="22"/>
      <c r="H44" s="9"/>
      <c r="I44" s="166"/>
      <c r="J44" s="151"/>
      <c r="K44" s="157"/>
      <c r="L44" s="157"/>
      <c r="M44" s="157"/>
      <c r="N44" s="157"/>
      <c r="O44" s="157"/>
      <c r="P44" s="157"/>
    </row>
    <row r="45" spans="1:9" s="21" customFormat="1" ht="12.75">
      <c r="A45" s="23"/>
      <c r="B45" s="164"/>
      <c r="F45" s="22"/>
      <c r="H45" s="158"/>
      <c r="I45" s="166"/>
    </row>
    <row r="46" spans="1:9" ht="12.75">
      <c r="A46" s="23"/>
      <c r="B46" s="162" t="s">
        <v>150</v>
      </c>
      <c r="C46" s="21"/>
      <c r="D46" s="21"/>
      <c r="E46" s="21"/>
      <c r="F46" s="170"/>
      <c r="G46" s="21"/>
      <c r="H46" s="9"/>
      <c r="I46" s="166"/>
    </row>
    <row r="47" spans="1:9" ht="12.75">
      <c r="A47" s="23"/>
      <c r="B47" s="164"/>
      <c r="C47" s="171" t="s">
        <v>151</v>
      </c>
      <c r="D47" s="21"/>
      <c r="E47" s="21"/>
      <c r="F47" s="172">
        <f>+F33+F38+F43</f>
        <v>16981.331</v>
      </c>
      <c r="G47" s="21"/>
      <c r="H47" s="9"/>
      <c r="I47" s="166"/>
    </row>
    <row r="48" spans="1:9" ht="12.75">
      <c r="A48" s="23"/>
      <c r="B48" s="162" t="s">
        <v>152</v>
      </c>
      <c r="C48" s="21"/>
      <c r="D48" s="21"/>
      <c r="E48" s="21"/>
      <c r="F48" s="29">
        <v>39833</v>
      </c>
      <c r="G48" s="21"/>
      <c r="H48" s="9"/>
      <c r="I48" s="166"/>
    </row>
    <row r="49" spans="1:9" ht="13.5" thickBot="1">
      <c r="A49" s="23"/>
      <c r="B49" s="162" t="s">
        <v>153</v>
      </c>
      <c r="C49" s="21"/>
      <c r="D49" s="21"/>
      <c r="E49" s="21"/>
      <c r="F49" s="173">
        <f>SUM(F47:F48)</f>
        <v>56814.331</v>
      </c>
      <c r="G49" s="21"/>
      <c r="H49" s="9"/>
      <c r="I49" s="166"/>
    </row>
    <row r="50" spans="1:9" ht="13.5" thickTop="1">
      <c r="A50" s="23"/>
      <c r="B50" s="174"/>
      <c r="C50" s="175"/>
      <c r="D50" s="175"/>
      <c r="E50" s="175"/>
      <c r="F50" s="170"/>
      <c r="G50" s="21"/>
      <c r="H50" s="9"/>
      <c r="I50" s="166"/>
    </row>
    <row r="51" spans="1:9" s="21" customFormat="1" ht="13.5" thickBot="1">
      <c r="A51" s="46"/>
      <c r="B51" s="47"/>
      <c r="C51" s="47"/>
      <c r="D51" s="47"/>
      <c r="E51" s="47"/>
      <c r="F51" s="176"/>
      <c r="G51" s="47"/>
      <c r="H51" s="48"/>
      <c r="I51" s="48"/>
    </row>
    <row r="54" ht="12.75">
      <c r="I54" s="27"/>
    </row>
    <row r="55" spans="6:9" ht="12.75">
      <c r="F55" s="148"/>
      <c r="I55" s="27"/>
    </row>
    <row r="57" ht="12.75">
      <c r="I57" s="27"/>
    </row>
  </sheetData>
  <mergeCells count="5">
    <mergeCell ref="B9:H9"/>
    <mergeCell ref="B10:H10"/>
    <mergeCell ref="J43:P43"/>
    <mergeCell ref="J39:P39"/>
    <mergeCell ref="J41:P41"/>
  </mergeCells>
  <printOptions horizontalCentered="1"/>
  <pageMargins left="0.55" right="0.45" top="0.69" bottom="0.77" header="0.5" footer="0.5"/>
  <pageSetup horizontalDpi="600" verticalDpi="600" orientation="portrait" r:id="rId3"/>
  <legacyDrawing r:id="rId2"/>
  <oleObjects>
    <oleObject progId="Paint.Picture" shapeId="1811182" r:id="rId1"/>
  </oleObjects>
</worksheet>
</file>

<file path=xl/worksheets/sheet5.xml><?xml version="1.0" encoding="utf-8"?>
<worksheet xmlns="http://schemas.openxmlformats.org/spreadsheetml/2006/main" xmlns:r="http://schemas.openxmlformats.org/officeDocument/2006/relationships">
  <sheetPr>
    <pageSetUpPr fitToPage="1"/>
  </sheetPr>
  <dimension ref="A1:K208"/>
  <sheetViews>
    <sheetView tabSelected="1" view="pageBreakPreview" zoomScaleNormal="75" zoomScaleSheetLayoutView="100" workbookViewId="0" topLeftCell="A4">
      <selection activeCell="B7" sqref="B7:J7"/>
    </sheetView>
  </sheetViews>
  <sheetFormatPr defaultColWidth="9.140625" defaultRowHeight="12.75"/>
  <cols>
    <col min="1" max="1" width="5.28125" style="272" customWidth="1"/>
    <col min="2" max="2" width="34.00390625" style="218" customWidth="1"/>
    <col min="3" max="3" width="16.7109375" style="218" customWidth="1"/>
    <col min="4" max="4" width="13.8515625" style="218" customWidth="1"/>
    <col min="5" max="5" width="11.7109375" style="218" customWidth="1"/>
    <col min="6" max="6" width="15.421875" style="218" customWidth="1"/>
    <col min="7" max="7" width="19.421875" style="218" customWidth="1"/>
    <col min="8" max="8" width="15.57421875" style="218" customWidth="1"/>
    <col min="9" max="9" width="21.421875" style="218" bestFit="1" customWidth="1"/>
    <col min="10" max="10" width="19.00390625" style="218" customWidth="1"/>
    <col min="11" max="11" width="12.421875" style="218" customWidth="1"/>
    <col min="12" max="16384" width="9.140625" style="218" customWidth="1"/>
  </cols>
  <sheetData>
    <row r="1" spans="1:11" ht="20.25">
      <c r="A1" s="214" t="s">
        <v>65</v>
      </c>
      <c r="B1" s="215"/>
      <c r="C1" s="215"/>
      <c r="D1" s="215"/>
      <c r="E1" s="215"/>
      <c r="F1" s="215"/>
      <c r="G1" s="215"/>
      <c r="H1" s="215"/>
      <c r="I1" s="215"/>
      <c r="J1" s="216"/>
      <c r="K1" s="217"/>
    </row>
    <row r="2" spans="1:11" ht="20.25">
      <c r="A2" s="219" t="s">
        <v>154</v>
      </c>
      <c r="B2" s="220" t="s">
        <v>155</v>
      </c>
      <c r="C2" s="217"/>
      <c r="D2" s="217"/>
      <c r="E2" s="217"/>
      <c r="F2" s="217"/>
      <c r="G2" s="217"/>
      <c r="H2" s="217"/>
      <c r="I2" s="217"/>
      <c r="J2" s="221"/>
      <c r="K2" s="217"/>
    </row>
    <row r="3" spans="1:11" ht="20.25">
      <c r="A3" s="222">
        <v>1</v>
      </c>
      <c r="B3" s="220" t="s">
        <v>156</v>
      </c>
      <c r="C3" s="217"/>
      <c r="D3" s="217"/>
      <c r="E3" s="217"/>
      <c r="F3" s="217"/>
      <c r="G3" s="217"/>
      <c r="H3" s="217"/>
      <c r="I3" s="217"/>
      <c r="J3" s="217"/>
      <c r="K3" s="217"/>
    </row>
    <row r="4" spans="1:11" ht="20.25">
      <c r="A4" s="223"/>
      <c r="B4" s="310" t="s">
        <v>280</v>
      </c>
      <c r="C4" s="310"/>
      <c r="D4" s="310"/>
      <c r="E4" s="310"/>
      <c r="F4" s="310"/>
      <c r="G4" s="310"/>
      <c r="H4" s="310"/>
      <c r="I4" s="310"/>
      <c r="J4" s="310"/>
      <c r="K4" s="217"/>
    </row>
    <row r="5" spans="1:11" ht="62.25" customHeight="1">
      <c r="A5" s="225"/>
      <c r="B5" s="338"/>
      <c r="C5" s="338"/>
      <c r="D5" s="338"/>
      <c r="E5" s="338"/>
      <c r="F5" s="338"/>
      <c r="G5" s="338"/>
      <c r="H5" s="338"/>
      <c r="I5" s="338"/>
      <c r="J5" s="338"/>
      <c r="K5" s="217"/>
    </row>
    <row r="6" spans="1:11" ht="12.75" customHeight="1">
      <c r="A6" s="225"/>
      <c r="B6" s="226"/>
      <c r="C6" s="226"/>
      <c r="D6" s="226"/>
      <c r="E6" s="226"/>
      <c r="F6" s="226"/>
      <c r="G6" s="226"/>
      <c r="H6" s="226"/>
      <c r="I6" s="226"/>
      <c r="J6" s="226"/>
      <c r="K6" s="217"/>
    </row>
    <row r="7" spans="1:11" ht="44.25" customHeight="1">
      <c r="A7" s="225"/>
      <c r="B7" s="311" t="s">
        <v>279</v>
      </c>
      <c r="C7" s="343"/>
      <c r="D7" s="343"/>
      <c r="E7" s="343"/>
      <c r="F7" s="343"/>
      <c r="G7" s="343"/>
      <c r="H7" s="343"/>
      <c r="I7" s="343"/>
      <c r="J7" s="343"/>
      <c r="K7" s="217"/>
    </row>
    <row r="8" spans="1:11" ht="20.25">
      <c r="A8" s="225"/>
      <c r="B8" s="229"/>
      <c r="C8" s="230"/>
      <c r="D8" s="230"/>
      <c r="E8" s="230"/>
      <c r="F8" s="230"/>
      <c r="G8" s="230"/>
      <c r="H8" s="230"/>
      <c r="I8" s="230"/>
      <c r="J8" s="230"/>
      <c r="K8" s="217"/>
    </row>
    <row r="9" spans="1:11" ht="20.25">
      <c r="A9" s="231">
        <v>2</v>
      </c>
      <c r="B9" s="220" t="s">
        <v>157</v>
      </c>
      <c r="C9" s="217"/>
      <c r="D9" s="217"/>
      <c r="E9" s="217"/>
      <c r="F9" s="217"/>
      <c r="G9" s="217"/>
      <c r="H9" s="217"/>
      <c r="I9" s="217"/>
      <c r="J9" s="232"/>
      <c r="K9" s="217"/>
    </row>
    <row r="10" spans="1:11" ht="20.25">
      <c r="A10" s="233"/>
      <c r="B10" s="217" t="s">
        <v>158</v>
      </c>
      <c r="C10" s="217"/>
      <c r="D10" s="217"/>
      <c r="E10" s="217"/>
      <c r="F10" s="217"/>
      <c r="G10" s="217"/>
      <c r="H10" s="217"/>
      <c r="I10" s="217"/>
      <c r="J10" s="232"/>
      <c r="K10" s="217"/>
    </row>
    <row r="11" spans="1:11" ht="20.25">
      <c r="A11" s="233"/>
      <c r="B11" s="217"/>
      <c r="C11" s="217"/>
      <c r="D11" s="217"/>
      <c r="E11" s="217"/>
      <c r="F11" s="217"/>
      <c r="G11" s="217"/>
      <c r="H11" s="217"/>
      <c r="I11" s="217"/>
      <c r="J11" s="232"/>
      <c r="K11" s="217"/>
    </row>
    <row r="12" spans="1:11" ht="20.25">
      <c r="A12" s="231">
        <v>3</v>
      </c>
      <c r="B12" s="349" t="s">
        <v>159</v>
      </c>
      <c r="C12" s="349"/>
      <c r="D12" s="349"/>
      <c r="E12" s="349"/>
      <c r="F12" s="349"/>
      <c r="G12" s="349"/>
      <c r="H12" s="349"/>
      <c r="I12" s="349"/>
      <c r="J12" s="349"/>
      <c r="K12" s="217"/>
    </row>
    <row r="13" spans="1:11" ht="20.25">
      <c r="A13" s="225"/>
      <c r="B13" s="346" t="s">
        <v>160</v>
      </c>
      <c r="C13" s="346"/>
      <c r="D13" s="346"/>
      <c r="E13" s="346"/>
      <c r="F13" s="346"/>
      <c r="G13" s="346"/>
      <c r="H13" s="346"/>
      <c r="I13" s="346"/>
      <c r="J13" s="346"/>
      <c r="K13" s="217"/>
    </row>
    <row r="14" spans="1:11" ht="20.25">
      <c r="A14" s="233"/>
      <c r="B14" s="217"/>
      <c r="C14" s="217"/>
      <c r="D14" s="217"/>
      <c r="E14" s="217"/>
      <c r="F14" s="217"/>
      <c r="G14" s="217"/>
      <c r="H14" s="217"/>
      <c r="I14" s="217"/>
      <c r="J14" s="217"/>
      <c r="K14" s="217"/>
    </row>
    <row r="15" spans="1:11" ht="40.5" customHeight="1">
      <c r="A15" s="236">
        <v>4</v>
      </c>
      <c r="B15" s="348" t="s">
        <v>161</v>
      </c>
      <c r="C15" s="343"/>
      <c r="D15" s="343"/>
      <c r="E15" s="343"/>
      <c r="F15" s="343"/>
      <c r="G15" s="343"/>
      <c r="H15" s="343"/>
      <c r="I15" s="343"/>
      <c r="J15" s="343"/>
      <c r="K15" s="217"/>
    </row>
    <row r="16" spans="1:11" ht="41.25" customHeight="1">
      <c r="A16" s="233"/>
      <c r="B16" s="310" t="s">
        <v>162</v>
      </c>
      <c r="C16" s="343"/>
      <c r="D16" s="343"/>
      <c r="E16" s="343"/>
      <c r="F16" s="343"/>
      <c r="G16" s="343"/>
      <c r="H16" s="343"/>
      <c r="I16" s="343"/>
      <c r="J16" s="343"/>
      <c r="K16" s="217"/>
    </row>
    <row r="17" spans="1:11" ht="20.25">
      <c r="A17" s="233"/>
      <c r="B17" s="217"/>
      <c r="C17" s="217"/>
      <c r="D17" s="217"/>
      <c r="E17" s="217"/>
      <c r="F17" s="217"/>
      <c r="G17" s="217"/>
      <c r="H17" s="217"/>
      <c r="I17" s="217"/>
      <c r="J17" s="232"/>
      <c r="K17" s="217"/>
    </row>
    <row r="18" spans="1:11" ht="20.25">
      <c r="A18" s="236">
        <v>5</v>
      </c>
      <c r="B18" s="348" t="s">
        <v>163</v>
      </c>
      <c r="C18" s="343"/>
      <c r="D18" s="343"/>
      <c r="E18" s="343"/>
      <c r="F18" s="343"/>
      <c r="G18" s="343"/>
      <c r="H18" s="343"/>
      <c r="I18" s="343"/>
      <c r="J18" s="343"/>
      <c r="K18" s="217"/>
    </row>
    <row r="19" spans="1:11" ht="20.25">
      <c r="A19" s="233"/>
      <c r="B19" s="346" t="s">
        <v>164</v>
      </c>
      <c r="C19" s="341"/>
      <c r="D19" s="341"/>
      <c r="E19" s="341"/>
      <c r="F19" s="341"/>
      <c r="G19" s="341"/>
      <c r="H19" s="341"/>
      <c r="I19" s="341"/>
      <c r="J19" s="341"/>
      <c r="K19" s="217"/>
    </row>
    <row r="20" spans="1:11" ht="20.25">
      <c r="A20" s="233"/>
      <c r="B20" s="217"/>
      <c r="C20" s="217"/>
      <c r="D20" s="217"/>
      <c r="E20" s="217"/>
      <c r="F20" s="217"/>
      <c r="G20" s="217"/>
      <c r="H20" s="217"/>
      <c r="I20" s="217"/>
      <c r="J20" s="232"/>
      <c r="K20" s="217"/>
    </row>
    <row r="21" spans="1:10" ht="20.25">
      <c r="A21" s="231">
        <v>6</v>
      </c>
      <c r="B21" s="348" t="s">
        <v>165</v>
      </c>
      <c r="C21" s="338"/>
      <c r="D21" s="338"/>
      <c r="E21" s="338"/>
      <c r="F21" s="338"/>
      <c r="G21" s="338"/>
      <c r="H21" s="338"/>
      <c r="I21" s="338"/>
      <c r="J21" s="338"/>
    </row>
    <row r="22" spans="1:10" ht="19.5" customHeight="1">
      <c r="A22" s="231"/>
      <c r="B22" s="338"/>
      <c r="C22" s="338"/>
      <c r="D22" s="338"/>
      <c r="E22" s="338"/>
      <c r="F22" s="338"/>
      <c r="G22" s="338"/>
      <c r="H22" s="338"/>
      <c r="I22" s="338"/>
      <c r="J22" s="338"/>
    </row>
    <row r="23" spans="1:11" ht="12.75" customHeight="1">
      <c r="A23" s="223"/>
      <c r="B23" s="310" t="s">
        <v>281</v>
      </c>
      <c r="C23" s="310"/>
      <c r="D23" s="310"/>
      <c r="E23" s="310"/>
      <c r="F23" s="310"/>
      <c r="G23" s="310"/>
      <c r="H23" s="310"/>
      <c r="I23" s="310"/>
      <c r="J23" s="310"/>
      <c r="K23" s="217"/>
    </row>
    <row r="24" spans="1:11" ht="30" customHeight="1">
      <c r="A24" s="225"/>
      <c r="B24" s="310"/>
      <c r="C24" s="310"/>
      <c r="D24" s="310"/>
      <c r="E24" s="310"/>
      <c r="F24" s="310"/>
      <c r="G24" s="310"/>
      <c r="H24" s="310"/>
      <c r="I24" s="310"/>
      <c r="J24" s="310"/>
      <c r="K24" s="217"/>
    </row>
    <row r="25" spans="1:11" ht="20.25">
      <c r="A25" s="225"/>
      <c r="B25" s="235"/>
      <c r="C25" s="235"/>
      <c r="D25" s="235"/>
      <c r="E25" s="235"/>
      <c r="F25" s="235"/>
      <c r="G25" s="235"/>
      <c r="H25" s="235"/>
      <c r="I25" s="235"/>
      <c r="J25" s="235"/>
      <c r="K25" s="217"/>
    </row>
    <row r="26" spans="1:11" ht="20.25">
      <c r="A26" s="231">
        <v>7</v>
      </c>
      <c r="B26" s="234" t="s">
        <v>166</v>
      </c>
      <c r="C26" s="235"/>
      <c r="D26" s="235"/>
      <c r="E26" s="235"/>
      <c r="F26" s="235"/>
      <c r="G26" s="235"/>
      <c r="H26" s="235"/>
      <c r="I26" s="235"/>
      <c r="J26" s="235"/>
      <c r="K26" s="217"/>
    </row>
    <row r="27" spans="1:11" ht="20.25">
      <c r="A27" s="223"/>
      <c r="B27" s="310" t="s">
        <v>282</v>
      </c>
      <c r="C27" s="310"/>
      <c r="D27" s="310"/>
      <c r="E27" s="310"/>
      <c r="F27" s="310"/>
      <c r="G27" s="310"/>
      <c r="H27" s="310"/>
      <c r="I27" s="310"/>
      <c r="J27" s="310"/>
      <c r="K27" s="217"/>
    </row>
    <row r="28" spans="1:11" ht="20.25" customHeight="1">
      <c r="A28" s="225"/>
      <c r="B28" s="224"/>
      <c r="C28" s="224"/>
      <c r="D28" s="224"/>
      <c r="E28" s="224"/>
      <c r="F28" s="224"/>
      <c r="G28" s="224"/>
      <c r="H28" s="224"/>
      <c r="I28" s="224"/>
      <c r="J28" s="224"/>
      <c r="K28" s="217"/>
    </row>
    <row r="29" spans="1:2" ht="20.25" hidden="1">
      <c r="A29" s="238">
        <v>8</v>
      </c>
      <c r="B29" s="239" t="s">
        <v>167</v>
      </c>
    </row>
    <row r="30" spans="1:10" ht="40.5" hidden="1">
      <c r="A30" s="240"/>
      <c r="B30" s="241" t="s">
        <v>168</v>
      </c>
      <c r="C30" s="227"/>
      <c r="D30" s="227"/>
      <c r="E30" s="227"/>
      <c r="F30" s="242"/>
      <c r="G30" s="242"/>
      <c r="H30" s="243" t="s">
        <v>169</v>
      </c>
      <c r="I30" s="243" t="s">
        <v>170</v>
      </c>
      <c r="J30" s="243" t="s">
        <v>171</v>
      </c>
    </row>
    <row r="31" spans="1:10" ht="20.25" hidden="1">
      <c r="A31" s="240"/>
      <c r="B31" s="244" t="s">
        <v>172</v>
      </c>
      <c r="C31" s="227"/>
      <c r="D31" s="227"/>
      <c r="E31" s="227"/>
      <c r="F31" s="242"/>
      <c r="G31" s="242"/>
      <c r="H31" s="243" t="s">
        <v>54</v>
      </c>
      <c r="I31" s="243" t="s">
        <v>54</v>
      </c>
      <c r="J31" s="243" t="s">
        <v>54</v>
      </c>
    </row>
    <row r="32" spans="1:10" ht="20.25" hidden="1">
      <c r="A32" s="240"/>
      <c r="B32" s="245" t="s">
        <v>173</v>
      </c>
      <c r="C32" s="246"/>
      <c r="D32" s="246"/>
      <c r="E32" s="246"/>
      <c r="F32" s="242"/>
      <c r="G32" s="242"/>
      <c r="H32" s="247">
        <f>+H35-H34-H33</f>
        <v>27409</v>
      </c>
      <c r="I32" s="247">
        <f>+I35-I33-I34</f>
        <v>5392.149</v>
      </c>
      <c r="J32" s="247">
        <f>+J35-J33-J34</f>
        <v>529817</v>
      </c>
    </row>
    <row r="33" spans="1:10" ht="20.25" hidden="1">
      <c r="A33" s="240"/>
      <c r="B33" s="245" t="s">
        <v>174</v>
      </c>
      <c r="C33" s="227"/>
      <c r="D33" s="227"/>
      <c r="E33" s="227"/>
      <c r="F33" s="242"/>
      <c r="G33" s="242"/>
      <c r="H33" s="248">
        <v>722</v>
      </c>
      <c r="I33" s="248">
        <v>342</v>
      </c>
      <c r="J33" s="248">
        <v>28343</v>
      </c>
    </row>
    <row r="34" spans="1:10" ht="20.25" hidden="1">
      <c r="A34" s="240"/>
      <c r="B34" s="218" t="s">
        <v>175</v>
      </c>
      <c r="H34" s="249">
        <v>4107</v>
      </c>
      <c r="I34" s="249">
        <v>-64</v>
      </c>
      <c r="J34" s="249">
        <v>14158</v>
      </c>
    </row>
    <row r="35" spans="1:10" ht="20.25" hidden="1">
      <c r="A35" s="240"/>
      <c r="B35" s="227"/>
      <c r="C35" s="227"/>
      <c r="D35" s="227"/>
      <c r="E35" s="227"/>
      <c r="F35" s="250"/>
      <c r="G35" s="250"/>
      <c r="H35" s="248">
        <f>+H37+H36</f>
        <v>32238</v>
      </c>
      <c r="I35" s="248">
        <f>+I37-I36</f>
        <v>5670.149</v>
      </c>
      <c r="J35" s="248">
        <f>+J37</f>
        <v>572318</v>
      </c>
    </row>
    <row r="36" spans="1:10" ht="20.25" hidden="1">
      <c r="A36" s="240"/>
      <c r="B36" s="245" t="s">
        <v>176</v>
      </c>
      <c r="C36" s="227"/>
      <c r="D36" s="227"/>
      <c r="E36" s="227"/>
      <c r="F36" s="250"/>
      <c r="G36" s="250"/>
      <c r="H36" s="248">
        <v>0</v>
      </c>
      <c r="I36" s="248">
        <f>+'IS'!F42</f>
        <v>-1104</v>
      </c>
      <c r="J36" s="248">
        <v>0</v>
      </c>
    </row>
    <row r="37" spans="1:10" ht="21" hidden="1" thickBot="1">
      <c r="A37" s="240"/>
      <c r="B37" s="245"/>
      <c r="C37" s="227"/>
      <c r="D37" s="227"/>
      <c r="E37" s="227"/>
      <c r="F37" s="250"/>
      <c r="G37" s="250"/>
      <c r="H37" s="251">
        <v>32238</v>
      </c>
      <c r="I37" s="251">
        <f>+'IS'!F45</f>
        <v>4566.149</v>
      </c>
      <c r="J37" s="251">
        <f>+'BS'!B33</f>
        <v>572318</v>
      </c>
    </row>
    <row r="38" spans="1:10" ht="21" hidden="1" thickTop="1">
      <c r="A38" s="240"/>
      <c r="B38" s="245"/>
      <c r="C38" s="227"/>
      <c r="D38" s="227"/>
      <c r="E38" s="227"/>
      <c r="F38" s="250"/>
      <c r="G38" s="250"/>
      <c r="H38" s="250"/>
      <c r="I38" s="250"/>
      <c r="J38" s="250"/>
    </row>
    <row r="39" spans="1:10" ht="40.5" hidden="1">
      <c r="A39" s="240"/>
      <c r="B39" s="252" t="s">
        <v>177</v>
      </c>
      <c r="C39" s="241"/>
      <c r="D39" s="241"/>
      <c r="E39" s="227"/>
      <c r="F39" s="242"/>
      <c r="G39" s="242"/>
      <c r="H39" s="243" t="str">
        <f>+H30</f>
        <v>Operating Revenue</v>
      </c>
      <c r="I39" s="243" t="s">
        <v>170</v>
      </c>
      <c r="J39" s="243" t="s">
        <v>171</v>
      </c>
    </row>
    <row r="40" spans="1:10" ht="20.25" hidden="1">
      <c r="A40" s="240"/>
      <c r="B40" s="244" t="str">
        <f>+B31</f>
        <v>As at 31 December 2002</v>
      </c>
      <c r="C40" s="227"/>
      <c r="D40" s="227"/>
      <c r="E40" s="227"/>
      <c r="F40" s="242"/>
      <c r="G40" s="242"/>
      <c r="H40" s="243" t="s">
        <v>54</v>
      </c>
      <c r="I40" s="243" t="s">
        <v>54</v>
      </c>
      <c r="J40" s="243" t="s">
        <v>54</v>
      </c>
    </row>
    <row r="41" spans="1:10" ht="20.25" hidden="1">
      <c r="A41" s="240"/>
      <c r="B41" s="245" t="s">
        <v>178</v>
      </c>
      <c r="C41" s="227"/>
      <c r="D41" s="227"/>
      <c r="E41" s="227"/>
      <c r="F41" s="250"/>
      <c r="G41" s="250"/>
      <c r="H41" s="247">
        <f>+H43-H42</f>
        <v>25871</v>
      </c>
      <c r="I41" s="247">
        <f>+I43-I42</f>
        <v>3782.1490000000003</v>
      </c>
      <c r="J41" s="247">
        <f>+J43-J42</f>
        <v>498997</v>
      </c>
    </row>
    <row r="42" spans="1:10" ht="20.25" hidden="1">
      <c r="A42" s="240"/>
      <c r="B42" s="245" t="s">
        <v>179</v>
      </c>
      <c r="C42" s="227"/>
      <c r="D42" s="227"/>
      <c r="E42" s="227"/>
      <c r="F42" s="250"/>
      <c r="G42" s="250"/>
      <c r="H42" s="249">
        <v>6367</v>
      </c>
      <c r="I42" s="249">
        <v>1888</v>
      </c>
      <c r="J42" s="249">
        <v>73321</v>
      </c>
    </row>
    <row r="43" spans="1:10" ht="20.25" hidden="1">
      <c r="A43" s="240"/>
      <c r="B43" s="227"/>
      <c r="C43" s="227"/>
      <c r="D43" s="227"/>
      <c r="E43" s="227"/>
      <c r="F43" s="250"/>
      <c r="G43" s="250"/>
      <c r="H43" s="248">
        <f aca="true" t="shared" si="0" ref="H43:I45">+H35</f>
        <v>32238</v>
      </c>
      <c r="I43" s="248">
        <f t="shared" si="0"/>
        <v>5670.149</v>
      </c>
      <c r="J43" s="248">
        <f>+J45</f>
        <v>572318</v>
      </c>
    </row>
    <row r="44" spans="1:10" ht="20.25" hidden="1">
      <c r="A44" s="240"/>
      <c r="B44" s="245" t="s">
        <v>176</v>
      </c>
      <c r="C44" s="227"/>
      <c r="D44" s="227"/>
      <c r="E44" s="227"/>
      <c r="F44" s="250"/>
      <c r="G44" s="250"/>
      <c r="H44" s="248">
        <f t="shared" si="0"/>
        <v>0</v>
      </c>
      <c r="I44" s="248">
        <f t="shared" si="0"/>
        <v>-1104</v>
      </c>
      <c r="J44" s="248">
        <v>0</v>
      </c>
    </row>
    <row r="45" spans="1:10" ht="21" hidden="1" thickBot="1">
      <c r="A45" s="240"/>
      <c r="C45" s="227"/>
      <c r="D45" s="227"/>
      <c r="E45" s="227"/>
      <c r="F45" s="250"/>
      <c r="G45" s="250"/>
      <c r="H45" s="251">
        <f t="shared" si="0"/>
        <v>32238</v>
      </c>
      <c r="I45" s="251">
        <f t="shared" si="0"/>
        <v>4566.149</v>
      </c>
      <c r="J45" s="251">
        <f>+'BS'!B33</f>
        <v>572318</v>
      </c>
    </row>
    <row r="46" spans="1:10" ht="21" hidden="1" thickTop="1">
      <c r="A46" s="240"/>
      <c r="C46" s="227"/>
      <c r="D46" s="227"/>
      <c r="E46" s="227"/>
      <c r="F46" s="250"/>
      <c r="G46" s="250"/>
      <c r="H46" s="248"/>
      <c r="I46" s="248"/>
      <c r="J46" s="248"/>
    </row>
    <row r="47" spans="1:2" ht="20.25">
      <c r="A47" s="238">
        <v>8</v>
      </c>
      <c r="B47" s="239" t="s">
        <v>167</v>
      </c>
    </row>
    <row r="48" spans="1:10" s="177" customFormat="1" ht="63">
      <c r="A48" s="179"/>
      <c r="B48" s="192" t="s">
        <v>253</v>
      </c>
      <c r="C48" s="181" t="s">
        <v>254</v>
      </c>
      <c r="D48" s="181" t="s">
        <v>255</v>
      </c>
      <c r="E48" s="181" t="s">
        <v>256</v>
      </c>
      <c r="F48" s="181" t="s">
        <v>257</v>
      </c>
      <c r="G48" s="181" t="s">
        <v>258</v>
      </c>
      <c r="H48" s="181" t="s">
        <v>259</v>
      </c>
      <c r="I48" s="181" t="s">
        <v>260</v>
      </c>
      <c r="J48" s="181" t="s">
        <v>261</v>
      </c>
    </row>
    <row r="49" spans="1:10" s="177" customFormat="1" ht="15.75">
      <c r="A49" s="179"/>
      <c r="B49" s="182"/>
      <c r="C49" s="181" t="s">
        <v>54</v>
      </c>
      <c r="D49" s="181" t="s">
        <v>54</v>
      </c>
      <c r="E49" s="181" t="s">
        <v>54</v>
      </c>
      <c r="F49" s="181" t="s">
        <v>54</v>
      </c>
      <c r="G49" s="181" t="s">
        <v>54</v>
      </c>
      <c r="H49" s="181" t="s">
        <v>54</v>
      </c>
      <c r="I49" s="181" t="s">
        <v>54</v>
      </c>
      <c r="J49" s="181" t="s">
        <v>54</v>
      </c>
    </row>
    <row r="50" spans="1:10" s="177" customFormat="1" ht="15.75">
      <c r="A50" s="179"/>
      <c r="B50" s="182" t="s">
        <v>273</v>
      </c>
      <c r="C50" s="178"/>
      <c r="D50" s="178"/>
      <c r="E50" s="181"/>
      <c r="F50" s="181"/>
      <c r="G50" s="181"/>
      <c r="H50" s="181"/>
      <c r="I50" s="181"/>
      <c r="J50" s="181"/>
    </row>
    <row r="51" spans="1:10" s="177" customFormat="1" ht="16.5" thickBot="1">
      <c r="A51" s="179"/>
      <c r="B51" s="177" t="s">
        <v>262</v>
      </c>
      <c r="C51" s="189">
        <f>18651.491+2353.199+3772.847</f>
        <v>24777.537000000004</v>
      </c>
      <c r="D51" s="189">
        <f>1448.527+720.668+425.328</f>
        <v>2594.523</v>
      </c>
      <c r="E51" s="197">
        <v>721.84</v>
      </c>
      <c r="F51" s="197">
        <v>4106.8</v>
      </c>
      <c r="G51" s="197">
        <f>82.086+178.967</f>
        <v>261.053</v>
      </c>
      <c r="H51" s="197">
        <v>17.141</v>
      </c>
      <c r="I51" s="197">
        <v>-242.156</v>
      </c>
      <c r="J51" s="202">
        <f>SUM(C51:I51)+1</f>
        <v>32237.738000000005</v>
      </c>
    </row>
    <row r="52" spans="1:10" s="177" customFormat="1" ht="16.5" thickTop="1">
      <c r="A52" s="179"/>
      <c r="B52" s="183"/>
      <c r="C52" s="178"/>
      <c r="D52" s="178"/>
      <c r="E52" s="195"/>
      <c r="F52" s="195"/>
      <c r="G52" s="195"/>
      <c r="H52" s="181"/>
      <c r="I52" s="181"/>
      <c r="J52" s="181"/>
    </row>
    <row r="53" spans="1:10" s="177" customFormat="1" ht="16.5" thickBot="1">
      <c r="A53" s="179"/>
      <c r="B53" s="183" t="s">
        <v>275</v>
      </c>
      <c r="C53" s="189">
        <v>4190</v>
      </c>
      <c r="D53" s="189">
        <v>77</v>
      </c>
      <c r="E53" s="197">
        <v>35</v>
      </c>
      <c r="F53" s="197">
        <v>0</v>
      </c>
      <c r="G53" s="197">
        <v>0</v>
      </c>
      <c r="H53" s="197">
        <v>0</v>
      </c>
      <c r="I53" s="197">
        <v>-74</v>
      </c>
      <c r="J53" s="202">
        <f>SUM(C53:I53)</f>
        <v>4228</v>
      </c>
    </row>
    <row r="54" spans="1:10" s="177" customFormat="1" ht="16.5" hidden="1" thickBot="1">
      <c r="A54" s="179"/>
      <c r="B54" s="183" t="s">
        <v>262</v>
      </c>
      <c r="C54" s="211"/>
      <c r="D54" s="211"/>
      <c r="E54" s="212"/>
      <c r="F54" s="212"/>
      <c r="G54" s="212"/>
      <c r="H54" s="211"/>
      <c r="I54" s="211"/>
      <c r="J54" s="211"/>
    </row>
    <row r="55" spans="1:10" s="177" customFormat="1" ht="16.5" thickTop="1">
      <c r="A55" s="179"/>
      <c r="B55" s="183"/>
      <c r="C55" s="178"/>
      <c r="D55" s="178"/>
      <c r="E55" s="195"/>
      <c r="F55" s="195"/>
      <c r="G55" s="195"/>
      <c r="H55" s="181"/>
      <c r="I55" s="181"/>
      <c r="J55" s="181"/>
    </row>
    <row r="56" spans="1:10" s="177" customFormat="1" ht="15.75">
      <c r="A56" s="179"/>
      <c r="B56" s="182" t="s">
        <v>274</v>
      </c>
      <c r="C56" s="178"/>
      <c r="D56" s="178"/>
      <c r="E56" s="195"/>
      <c r="F56" s="195"/>
      <c r="G56" s="195"/>
      <c r="H56" s="181"/>
      <c r="I56" s="181"/>
      <c r="J56" s="181"/>
    </row>
    <row r="57" spans="1:10" s="177" customFormat="1" ht="16.5" thickBot="1">
      <c r="A57" s="179"/>
      <c r="B57" s="183" t="s">
        <v>263</v>
      </c>
      <c r="C57" s="197">
        <v>3881</v>
      </c>
      <c r="D57" s="197">
        <v>1350</v>
      </c>
      <c r="E57" s="197">
        <v>511</v>
      </c>
      <c r="F57" s="197">
        <v>325</v>
      </c>
      <c r="G57" s="197">
        <v>8</v>
      </c>
      <c r="H57" s="197">
        <v>-737</v>
      </c>
      <c r="I57" s="197">
        <v>0</v>
      </c>
      <c r="J57" s="298">
        <f>SUM(C57:I57)</f>
        <v>5338</v>
      </c>
    </row>
    <row r="58" spans="1:10" s="177" customFormat="1" ht="16.5" thickTop="1">
      <c r="A58" s="179"/>
      <c r="B58" s="183"/>
      <c r="C58" s="184"/>
      <c r="D58" s="184"/>
      <c r="E58" s="184"/>
      <c r="F58" s="180"/>
      <c r="G58" s="180"/>
      <c r="H58" s="185"/>
      <c r="I58" s="185"/>
      <c r="J58" s="185"/>
    </row>
    <row r="59" spans="1:10" s="177" customFormat="1" ht="15.75">
      <c r="A59" s="179"/>
      <c r="B59" s="183" t="s">
        <v>264</v>
      </c>
      <c r="C59" s="198">
        <f>739-0.045</f>
        <v>738.955</v>
      </c>
      <c r="D59" s="198">
        <f>9.219+31.551</f>
        <v>40.769999999999996</v>
      </c>
      <c r="E59" s="198">
        <v>7.867</v>
      </c>
      <c r="F59" s="201">
        <v>53</v>
      </c>
      <c r="G59" s="201">
        <v>1.894</v>
      </c>
      <c r="H59" s="186">
        <f>338.205+58.255</f>
        <v>396.46</v>
      </c>
      <c r="I59" s="186">
        <f>-177.534-161.671</f>
        <v>-339.205</v>
      </c>
      <c r="J59" s="186">
        <f aca="true" t="shared" si="1" ref="J59:J65">SUM(C59:I59)</f>
        <v>899.741</v>
      </c>
    </row>
    <row r="60" spans="1:10" s="177" customFormat="1" ht="15.75">
      <c r="A60" s="179"/>
      <c r="B60" s="177" t="s">
        <v>265</v>
      </c>
      <c r="C60" s="177">
        <v>23</v>
      </c>
      <c r="H60" s="199"/>
      <c r="I60" s="199"/>
      <c r="J60" s="186">
        <f t="shared" si="1"/>
        <v>23</v>
      </c>
    </row>
    <row r="61" spans="1:10" s="177" customFormat="1" ht="15.75">
      <c r="A61" s="179"/>
      <c r="B61" s="178" t="s">
        <v>276</v>
      </c>
      <c r="C61" s="198">
        <v>-654</v>
      </c>
      <c r="D61" s="178"/>
      <c r="E61" s="178"/>
      <c r="F61" s="190"/>
      <c r="G61" s="190"/>
      <c r="H61" s="199"/>
      <c r="I61" s="199"/>
      <c r="J61" s="186">
        <f t="shared" si="1"/>
        <v>-654</v>
      </c>
    </row>
    <row r="62" spans="1:10" s="177" customFormat="1" ht="18" customHeight="1">
      <c r="A62" s="179"/>
      <c r="B62" s="183" t="s">
        <v>266</v>
      </c>
      <c r="C62" s="198">
        <v>575</v>
      </c>
      <c r="D62" s="178"/>
      <c r="E62" s="178"/>
      <c r="F62" s="191">
        <v>-280</v>
      </c>
      <c r="G62" s="190"/>
      <c r="H62" s="199"/>
      <c r="I62" s="199"/>
      <c r="J62" s="186">
        <f t="shared" si="1"/>
        <v>295</v>
      </c>
    </row>
    <row r="63" spans="1:10" s="177" customFormat="1" ht="15.75">
      <c r="A63" s="179"/>
      <c r="B63" s="183" t="s">
        <v>267</v>
      </c>
      <c r="C63" s="198">
        <v>-52</v>
      </c>
      <c r="D63" s="178"/>
      <c r="E63" s="178"/>
      <c r="F63" s="191">
        <v>-1.767</v>
      </c>
      <c r="G63" s="190"/>
      <c r="H63" s="199"/>
      <c r="I63" s="199"/>
      <c r="J63" s="186">
        <f t="shared" si="1"/>
        <v>-53.767</v>
      </c>
    </row>
    <row r="64" spans="1:10" s="177" customFormat="1" ht="15.75">
      <c r="A64" s="179"/>
      <c r="B64" s="183" t="s">
        <v>268</v>
      </c>
      <c r="C64" s="198">
        <v>-1104</v>
      </c>
      <c r="D64" s="178"/>
      <c r="E64" s="178"/>
      <c r="F64" s="190"/>
      <c r="G64" s="190"/>
      <c r="H64" s="190"/>
      <c r="I64" s="191"/>
      <c r="J64" s="186">
        <f t="shared" si="1"/>
        <v>-1104</v>
      </c>
    </row>
    <row r="65" spans="1:10" s="177" customFormat="1" ht="15.75">
      <c r="A65" s="179"/>
      <c r="B65" s="193" t="s">
        <v>269</v>
      </c>
      <c r="C65" s="200"/>
      <c r="D65" s="200"/>
      <c r="E65" s="198">
        <v>-177.534</v>
      </c>
      <c r="F65" s="201">
        <v>-160.671</v>
      </c>
      <c r="G65" s="201"/>
      <c r="H65" s="185">
        <v>-177.534</v>
      </c>
      <c r="I65" s="185">
        <v>338.205</v>
      </c>
      <c r="J65" s="187">
        <f t="shared" si="1"/>
        <v>-177.53400000000005</v>
      </c>
    </row>
    <row r="66" spans="1:10" s="177" customFormat="1" ht="15.75">
      <c r="A66" s="179"/>
      <c r="B66" s="183" t="s">
        <v>270</v>
      </c>
      <c r="C66" s="198"/>
      <c r="D66" s="198"/>
      <c r="E66" s="198"/>
      <c r="F66" s="191"/>
      <c r="G66" s="191"/>
      <c r="H66" s="185"/>
      <c r="I66" s="185"/>
      <c r="J66" s="279">
        <f>SUM(J57:J65)-1</f>
        <v>4565.4400000000005</v>
      </c>
    </row>
    <row r="67" spans="1:10" s="177" customFormat="1" ht="15.75">
      <c r="A67" s="179"/>
      <c r="B67" s="183" t="s">
        <v>81</v>
      </c>
      <c r="C67" s="198"/>
      <c r="D67" s="198"/>
      <c r="E67" s="198"/>
      <c r="F67" s="191"/>
      <c r="G67" s="191"/>
      <c r="H67" s="185"/>
      <c r="I67" s="185"/>
      <c r="J67" s="280">
        <f>-1639.13-50.539</f>
        <v>-1689.669</v>
      </c>
    </row>
    <row r="68" spans="1:10" s="177" customFormat="1" ht="18.75" customHeight="1">
      <c r="A68" s="179"/>
      <c r="B68" s="178" t="s">
        <v>271</v>
      </c>
      <c r="C68" s="198"/>
      <c r="D68" s="198"/>
      <c r="E68" s="198"/>
      <c r="F68" s="191"/>
      <c r="G68" s="191"/>
      <c r="H68" s="185"/>
      <c r="I68" s="185"/>
      <c r="J68" s="281">
        <f>SUM(J66:J67)</f>
        <v>2875.7710000000006</v>
      </c>
    </row>
    <row r="69" spans="1:10" s="177" customFormat="1" ht="15.75">
      <c r="A69" s="179"/>
      <c r="B69" s="183" t="s">
        <v>272</v>
      </c>
      <c r="C69" s="194"/>
      <c r="D69" s="194"/>
      <c r="E69" s="194"/>
      <c r="F69" s="196"/>
      <c r="G69" s="196"/>
      <c r="H69" s="195"/>
      <c r="I69" s="195"/>
      <c r="J69" s="281">
        <v>-528.91</v>
      </c>
    </row>
    <row r="70" spans="1:10" s="177" customFormat="1" ht="16.5" thickBot="1">
      <c r="A70" s="179"/>
      <c r="B70" s="177" t="s">
        <v>118</v>
      </c>
      <c r="C70" s="178"/>
      <c r="D70" s="178"/>
      <c r="E70" s="178"/>
      <c r="F70" s="188"/>
      <c r="G70" s="188"/>
      <c r="H70" s="185"/>
      <c r="I70" s="185"/>
      <c r="J70" s="282">
        <f>SUM(J68:J69)</f>
        <v>2346.861000000001</v>
      </c>
    </row>
    <row r="71" spans="1:10" ht="21" thickTop="1">
      <c r="A71" s="240"/>
      <c r="C71" s="227"/>
      <c r="D71" s="227"/>
      <c r="E71" s="227"/>
      <c r="F71" s="250"/>
      <c r="G71" s="250"/>
      <c r="H71" s="248"/>
      <c r="I71" s="248"/>
      <c r="J71" s="248"/>
    </row>
    <row r="72" spans="1:11" ht="20.25">
      <c r="A72" s="214">
        <v>9</v>
      </c>
      <c r="B72" s="220" t="s">
        <v>180</v>
      </c>
      <c r="C72" s="217"/>
      <c r="D72" s="217"/>
      <c r="E72" s="217"/>
      <c r="F72" s="217"/>
      <c r="G72" s="217"/>
      <c r="H72" s="217"/>
      <c r="I72" s="217"/>
      <c r="J72" s="232"/>
      <c r="K72" s="217"/>
    </row>
    <row r="73" spans="1:11" ht="42.75" customHeight="1">
      <c r="A73" s="233"/>
      <c r="B73" s="310" t="s">
        <v>181</v>
      </c>
      <c r="C73" s="343"/>
      <c r="D73" s="343"/>
      <c r="E73" s="343"/>
      <c r="F73" s="343"/>
      <c r="G73" s="343"/>
      <c r="H73" s="343"/>
      <c r="I73" s="343"/>
      <c r="J73" s="343"/>
      <c r="K73" s="217"/>
    </row>
    <row r="74" spans="1:11" ht="20.25">
      <c r="A74" s="233"/>
      <c r="B74" s="217"/>
      <c r="C74" s="217"/>
      <c r="D74" s="217"/>
      <c r="E74" s="217"/>
      <c r="F74" s="217"/>
      <c r="G74" s="217"/>
      <c r="H74" s="217"/>
      <c r="I74" s="217"/>
      <c r="J74" s="232"/>
      <c r="K74" s="217"/>
    </row>
    <row r="75" spans="1:11" ht="20.25">
      <c r="A75" s="214">
        <v>10</v>
      </c>
      <c r="B75" s="220" t="s">
        <v>283</v>
      </c>
      <c r="C75" s="217"/>
      <c r="D75" s="217"/>
      <c r="E75" s="217"/>
      <c r="F75" s="217"/>
      <c r="G75" s="217"/>
      <c r="H75" s="217"/>
      <c r="I75" s="217"/>
      <c r="J75" s="232"/>
      <c r="K75" s="217"/>
    </row>
    <row r="76" spans="1:11" ht="20.25">
      <c r="A76" s="233"/>
      <c r="B76" s="217" t="s">
        <v>182</v>
      </c>
      <c r="C76" s="217"/>
      <c r="D76" s="217"/>
      <c r="E76" s="217"/>
      <c r="F76" s="217"/>
      <c r="G76" s="217"/>
      <c r="H76" s="217"/>
      <c r="I76" s="217"/>
      <c r="J76" s="232"/>
      <c r="K76" s="217"/>
    </row>
    <row r="77" spans="1:11" ht="20.25">
      <c r="A77" s="233"/>
      <c r="B77" s="217"/>
      <c r="C77" s="217"/>
      <c r="D77" s="217"/>
      <c r="E77" s="217"/>
      <c r="F77" s="217"/>
      <c r="G77" s="217"/>
      <c r="H77" s="217"/>
      <c r="I77" s="217"/>
      <c r="J77" s="232"/>
      <c r="K77" s="217"/>
    </row>
    <row r="78" spans="1:11" ht="20.25">
      <c r="A78" s="214">
        <v>11</v>
      </c>
      <c r="B78" s="220" t="s">
        <v>183</v>
      </c>
      <c r="C78" s="217"/>
      <c r="D78" s="217"/>
      <c r="E78" s="217"/>
      <c r="F78" s="217"/>
      <c r="G78" s="217"/>
      <c r="H78" s="217"/>
      <c r="I78" s="217"/>
      <c r="J78" s="232"/>
      <c r="K78" s="217"/>
    </row>
    <row r="79" spans="1:10" ht="42" customHeight="1">
      <c r="A79" s="233"/>
      <c r="B79" s="310" t="s">
        <v>184</v>
      </c>
      <c r="C79" s="343"/>
      <c r="D79" s="343"/>
      <c r="E79" s="343"/>
      <c r="F79" s="343"/>
      <c r="G79" s="343"/>
      <c r="H79" s="343"/>
      <c r="I79" s="343"/>
      <c r="J79" s="343"/>
    </row>
    <row r="80" spans="1:10" ht="20.25">
      <c r="A80" s="233"/>
      <c r="B80" s="224"/>
      <c r="C80" s="228"/>
      <c r="D80" s="228"/>
      <c r="E80" s="228"/>
      <c r="F80" s="228"/>
      <c r="G80" s="228"/>
      <c r="H80" s="228"/>
      <c r="I80" s="228"/>
      <c r="J80" s="228"/>
    </row>
    <row r="81" spans="1:10" ht="20.25">
      <c r="A81" s="214"/>
      <c r="B81" s="217"/>
      <c r="C81" s="217"/>
      <c r="D81" s="217"/>
      <c r="E81" s="217"/>
      <c r="F81" s="217"/>
      <c r="G81" s="217"/>
      <c r="H81" s="217"/>
      <c r="I81" s="221" t="s">
        <v>65</v>
      </c>
      <c r="J81" s="232"/>
    </row>
    <row r="82" spans="1:11" ht="20.25">
      <c r="A82" s="231">
        <v>12</v>
      </c>
      <c r="B82" s="334" t="s">
        <v>185</v>
      </c>
      <c r="C82" s="334"/>
      <c r="D82" s="334"/>
      <c r="E82" s="334"/>
      <c r="F82" s="334"/>
      <c r="G82" s="334"/>
      <c r="H82" s="334"/>
      <c r="I82" s="334"/>
      <c r="J82" s="334"/>
      <c r="K82" s="217"/>
    </row>
    <row r="83" spans="1:11" ht="20.25">
      <c r="A83" s="225"/>
      <c r="B83" s="310" t="s">
        <v>295</v>
      </c>
      <c r="C83" s="310"/>
      <c r="D83" s="310"/>
      <c r="E83" s="310"/>
      <c r="F83" s="310"/>
      <c r="G83" s="310"/>
      <c r="H83" s="310"/>
      <c r="I83" s="310"/>
      <c r="J83" s="310"/>
      <c r="K83" s="217"/>
    </row>
    <row r="84" spans="1:11" ht="20.25">
      <c r="A84" s="225"/>
      <c r="B84" s="310"/>
      <c r="C84" s="310"/>
      <c r="D84" s="310"/>
      <c r="E84" s="310"/>
      <c r="F84" s="310"/>
      <c r="G84" s="310"/>
      <c r="H84" s="310"/>
      <c r="I84" s="310"/>
      <c r="J84" s="310"/>
      <c r="K84" s="217"/>
    </row>
    <row r="85" spans="1:11" ht="20.25">
      <c r="A85" s="225"/>
      <c r="B85" s="310"/>
      <c r="C85" s="310"/>
      <c r="D85" s="310"/>
      <c r="E85" s="310"/>
      <c r="F85" s="310"/>
      <c r="G85" s="310"/>
      <c r="H85" s="310"/>
      <c r="I85" s="310"/>
      <c r="J85" s="310"/>
      <c r="K85" s="217"/>
    </row>
    <row r="86" spans="1:11" ht="20.25">
      <c r="A86" s="225"/>
      <c r="B86" s="224"/>
      <c r="C86" s="224"/>
      <c r="D86" s="224"/>
      <c r="E86" s="224"/>
      <c r="F86" s="224"/>
      <c r="G86" s="224"/>
      <c r="H86" s="224"/>
      <c r="I86" s="224"/>
      <c r="J86" s="224"/>
      <c r="K86" s="217"/>
    </row>
    <row r="87" spans="1:11" ht="20.25">
      <c r="A87" s="225"/>
      <c r="B87" s="235"/>
      <c r="C87" s="235"/>
      <c r="D87" s="235"/>
      <c r="E87" s="235"/>
      <c r="F87" s="254" t="s">
        <v>54</v>
      </c>
      <c r="G87" s="235"/>
      <c r="H87" s="235"/>
      <c r="I87" s="235"/>
      <c r="J87" s="235"/>
      <c r="K87" s="217"/>
    </row>
    <row r="88" spans="1:11" ht="20.25">
      <c r="A88" s="225"/>
      <c r="B88" s="344" t="s">
        <v>186</v>
      </c>
      <c r="C88" s="344"/>
      <c r="D88" s="345"/>
      <c r="E88" s="345"/>
      <c r="F88" s="255"/>
      <c r="G88" s="235"/>
      <c r="H88" s="235"/>
      <c r="I88" s="235"/>
      <c r="J88" s="235"/>
      <c r="K88" s="217"/>
    </row>
    <row r="89" spans="1:11" ht="21" thickBot="1">
      <c r="A89" s="225"/>
      <c r="B89" s="346" t="s">
        <v>187</v>
      </c>
      <c r="C89" s="346"/>
      <c r="D89" s="337"/>
      <c r="E89" s="337"/>
      <c r="F89" s="256">
        <v>2387</v>
      </c>
      <c r="G89" s="347"/>
      <c r="H89" s="346"/>
      <c r="I89" s="346"/>
      <c r="J89" s="235"/>
      <c r="K89" s="217"/>
    </row>
    <row r="90" spans="1:11" ht="21" thickTop="1">
      <c r="A90" s="225"/>
      <c r="B90" s="235"/>
      <c r="C90" s="235"/>
      <c r="D90" s="237"/>
      <c r="E90" s="237"/>
      <c r="F90" s="255"/>
      <c r="G90" s="235"/>
      <c r="H90" s="235"/>
      <c r="I90" s="235"/>
      <c r="J90" s="235"/>
      <c r="K90" s="217"/>
    </row>
    <row r="91" spans="1:11" ht="20.25">
      <c r="A91" s="219" t="s">
        <v>188</v>
      </c>
      <c r="B91" s="220" t="s">
        <v>189</v>
      </c>
      <c r="C91" s="217"/>
      <c r="D91" s="217"/>
      <c r="E91" s="217"/>
      <c r="F91" s="217"/>
      <c r="G91" s="217"/>
      <c r="H91" s="217"/>
      <c r="I91" s="217"/>
      <c r="J91" s="232"/>
      <c r="K91" s="217"/>
    </row>
    <row r="92" spans="1:11" ht="20.25">
      <c r="A92" s="214">
        <v>1</v>
      </c>
      <c r="B92" s="220" t="s">
        <v>190</v>
      </c>
      <c r="C92" s="217"/>
      <c r="D92" s="217"/>
      <c r="E92" s="217"/>
      <c r="F92" s="217"/>
      <c r="G92" s="217"/>
      <c r="H92" s="217"/>
      <c r="I92" s="217"/>
      <c r="J92" s="232"/>
      <c r="K92" s="217"/>
    </row>
    <row r="93" spans="1:11" ht="20.25">
      <c r="A93" s="214"/>
      <c r="B93" s="310" t="s">
        <v>290</v>
      </c>
      <c r="C93" s="310"/>
      <c r="D93" s="310"/>
      <c r="E93" s="310"/>
      <c r="F93" s="310"/>
      <c r="G93" s="310"/>
      <c r="H93" s="310"/>
      <c r="I93" s="310"/>
      <c r="J93" s="310"/>
      <c r="K93" s="217"/>
    </row>
    <row r="94" spans="1:11" ht="20.25">
      <c r="A94" s="214"/>
      <c r="B94" s="310"/>
      <c r="C94" s="310"/>
      <c r="D94" s="310"/>
      <c r="E94" s="310"/>
      <c r="F94" s="310"/>
      <c r="G94" s="310"/>
      <c r="H94" s="310"/>
      <c r="I94" s="310"/>
      <c r="J94" s="310"/>
      <c r="K94" s="217"/>
    </row>
    <row r="95" spans="1:11" ht="23.25" customHeight="1">
      <c r="A95" s="214"/>
      <c r="B95" s="310"/>
      <c r="C95" s="310"/>
      <c r="D95" s="310"/>
      <c r="E95" s="310"/>
      <c r="F95" s="310"/>
      <c r="G95" s="310"/>
      <c r="H95" s="310"/>
      <c r="I95" s="310"/>
      <c r="J95" s="310"/>
      <c r="K95" s="217"/>
    </row>
    <row r="96" spans="1:11" ht="20.25">
      <c r="A96" s="214"/>
      <c r="C96" s="217"/>
      <c r="D96" s="217"/>
      <c r="E96" s="217"/>
      <c r="F96" s="217"/>
      <c r="G96" s="217"/>
      <c r="H96" s="217"/>
      <c r="I96" s="217"/>
      <c r="J96" s="232"/>
      <c r="K96" s="217"/>
    </row>
    <row r="97" spans="1:11" ht="43.5" customHeight="1">
      <c r="A97" s="236">
        <v>2</v>
      </c>
      <c r="B97" s="342" t="s">
        <v>191</v>
      </c>
      <c r="C97" s="343"/>
      <c r="D97" s="343"/>
      <c r="E97" s="343"/>
      <c r="F97" s="343"/>
      <c r="G97" s="343"/>
      <c r="H97" s="343"/>
      <c r="I97" s="343"/>
      <c r="J97" s="343"/>
      <c r="K97" s="217"/>
    </row>
    <row r="98" spans="1:11" ht="20.25">
      <c r="A98" s="233"/>
      <c r="B98" s="310" t="s">
        <v>289</v>
      </c>
      <c r="C98" s="310"/>
      <c r="D98" s="310"/>
      <c r="E98" s="310"/>
      <c r="F98" s="310"/>
      <c r="G98" s="310"/>
      <c r="H98" s="310"/>
      <c r="I98" s="310"/>
      <c r="J98" s="310"/>
      <c r="K98" s="217"/>
    </row>
    <row r="99" spans="1:11" ht="20.25">
      <c r="A99" s="233"/>
      <c r="B99" s="310"/>
      <c r="C99" s="310"/>
      <c r="D99" s="310"/>
      <c r="E99" s="310"/>
      <c r="F99" s="310"/>
      <c r="G99" s="310"/>
      <c r="H99" s="310"/>
      <c r="I99" s="310"/>
      <c r="J99" s="310"/>
      <c r="K99" s="217"/>
    </row>
    <row r="100" spans="1:11" ht="22.5" customHeight="1">
      <c r="A100" s="233"/>
      <c r="B100" s="310"/>
      <c r="C100" s="310"/>
      <c r="D100" s="310"/>
      <c r="E100" s="310"/>
      <c r="F100" s="310"/>
      <c r="G100" s="310"/>
      <c r="H100" s="310"/>
      <c r="I100" s="310"/>
      <c r="J100" s="310"/>
      <c r="K100" s="217"/>
    </row>
    <row r="101" spans="1:11" ht="20.25">
      <c r="A101" s="233"/>
      <c r="B101" s="217"/>
      <c r="C101" s="217"/>
      <c r="D101" s="217"/>
      <c r="E101" s="217"/>
      <c r="F101" s="217"/>
      <c r="G101" s="217"/>
      <c r="H101" s="217"/>
      <c r="I101" s="217"/>
      <c r="J101" s="232"/>
      <c r="K101" s="217"/>
    </row>
    <row r="102" spans="1:11" ht="20.25">
      <c r="A102" s="214">
        <v>3</v>
      </c>
      <c r="B102" s="239" t="s">
        <v>278</v>
      </c>
      <c r="C102" s="217"/>
      <c r="D102" s="217"/>
      <c r="E102" s="217"/>
      <c r="F102" s="217"/>
      <c r="G102" s="217"/>
      <c r="H102" s="217"/>
      <c r="I102" s="217"/>
      <c r="J102" s="232"/>
      <c r="K102" s="217"/>
    </row>
    <row r="103" spans="1:11" ht="60" customHeight="1">
      <c r="A103" s="233"/>
      <c r="B103" s="310" t="s">
        <v>291</v>
      </c>
      <c r="C103" s="339"/>
      <c r="D103" s="339"/>
      <c r="E103" s="339"/>
      <c r="F103" s="339"/>
      <c r="G103" s="339"/>
      <c r="H103" s="339"/>
      <c r="I103" s="339"/>
      <c r="J103" s="339"/>
      <c r="K103" s="217"/>
    </row>
    <row r="104" spans="1:11" ht="40.5" customHeight="1">
      <c r="A104" s="233"/>
      <c r="B104" s="310" t="s">
        <v>288</v>
      </c>
      <c r="C104" s="310"/>
      <c r="D104" s="310"/>
      <c r="E104" s="310"/>
      <c r="F104" s="310"/>
      <c r="G104" s="310"/>
      <c r="H104" s="310"/>
      <c r="I104" s="310"/>
      <c r="J104" s="310"/>
      <c r="K104" s="217"/>
    </row>
    <row r="105" spans="1:11" ht="20.25">
      <c r="A105" s="233"/>
      <c r="B105" s="224"/>
      <c r="C105" s="228"/>
      <c r="D105" s="228"/>
      <c r="E105" s="228"/>
      <c r="F105" s="228"/>
      <c r="G105" s="228"/>
      <c r="H105" s="228"/>
      <c r="I105" s="228"/>
      <c r="J105" s="228"/>
      <c r="K105" s="217"/>
    </row>
    <row r="106" spans="1:11" ht="20.25">
      <c r="A106" s="214">
        <v>4</v>
      </c>
      <c r="B106" s="220" t="s">
        <v>192</v>
      </c>
      <c r="C106" s="217"/>
      <c r="D106" s="217"/>
      <c r="E106" s="217"/>
      <c r="F106" s="217"/>
      <c r="G106" s="217"/>
      <c r="H106" s="217"/>
      <c r="I106" s="217"/>
      <c r="J106" s="232"/>
      <c r="K106" s="217"/>
    </row>
    <row r="107" spans="1:11" ht="20.25">
      <c r="A107" s="214"/>
      <c r="B107" s="217" t="s">
        <v>193</v>
      </c>
      <c r="C107" s="217"/>
      <c r="D107" s="217"/>
      <c r="E107" s="217"/>
      <c r="F107" s="217"/>
      <c r="G107" s="217"/>
      <c r="H107" s="217"/>
      <c r="I107" s="217"/>
      <c r="J107" s="232"/>
      <c r="K107" s="217"/>
    </row>
    <row r="108" spans="1:11" ht="20.25">
      <c r="A108" s="233"/>
      <c r="B108" s="217"/>
      <c r="C108" s="217"/>
      <c r="D108" s="217"/>
      <c r="E108" s="217"/>
      <c r="F108" s="217"/>
      <c r="G108" s="217"/>
      <c r="H108" s="217"/>
      <c r="I108" s="217"/>
      <c r="J108" s="232"/>
      <c r="K108" s="217"/>
    </row>
    <row r="109" spans="1:11" ht="20.25">
      <c r="A109" s="231">
        <v>5</v>
      </c>
      <c r="B109" s="234" t="s">
        <v>81</v>
      </c>
      <c r="C109" s="235"/>
      <c r="D109" s="235"/>
      <c r="E109" s="235"/>
      <c r="F109" s="235"/>
      <c r="G109" s="235"/>
      <c r="H109" s="235"/>
      <c r="I109" s="235"/>
      <c r="J109" s="235"/>
      <c r="K109" s="217"/>
    </row>
    <row r="110" spans="1:11" ht="20.25">
      <c r="A110" s="225"/>
      <c r="B110" s="224"/>
      <c r="C110" s="224"/>
      <c r="D110" s="224"/>
      <c r="E110" s="224"/>
      <c r="F110" s="257" t="s">
        <v>44</v>
      </c>
      <c r="G110" s="257"/>
      <c r="H110" s="340" t="s">
        <v>45</v>
      </c>
      <c r="I110" s="340"/>
      <c r="J110" s="217"/>
      <c r="K110" s="217"/>
    </row>
    <row r="111" spans="1:11" ht="20.25">
      <c r="A111" s="225"/>
      <c r="B111" s="224"/>
      <c r="C111" s="224"/>
      <c r="D111" s="224"/>
      <c r="E111" s="224"/>
      <c r="F111" s="258" t="s">
        <v>46</v>
      </c>
      <c r="G111" s="258" t="s">
        <v>47</v>
      </c>
      <c r="H111" s="258" t="s">
        <v>48</v>
      </c>
      <c r="I111" s="258" t="s">
        <v>49</v>
      </c>
      <c r="J111" s="217"/>
      <c r="K111" s="217"/>
    </row>
    <row r="112" spans="1:11" ht="20.25">
      <c r="A112" s="225"/>
      <c r="B112" s="224"/>
      <c r="C112" s="224"/>
      <c r="D112" s="224"/>
      <c r="E112" s="224"/>
      <c r="F112" s="258" t="s">
        <v>50</v>
      </c>
      <c r="G112" s="258" t="s">
        <v>50</v>
      </c>
      <c r="H112" s="258" t="s">
        <v>50</v>
      </c>
      <c r="I112" s="258" t="s">
        <v>51</v>
      </c>
      <c r="J112" s="217"/>
      <c r="K112" s="217"/>
    </row>
    <row r="113" spans="1:11" ht="20.25">
      <c r="A113" s="225"/>
      <c r="B113" s="224"/>
      <c r="C113" s="224"/>
      <c r="D113" s="224"/>
      <c r="E113" s="224"/>
      <c r="F113" s="258" t="s">
        <v>235</v>
      </c>
      <c r="G113" s="258" t="str">
        <f>+F113</f>
        <v>1st Quarter</v>
      </c>
      <c r="H113" s="258" t="s">
        <v>52</v>
      </c>
      <c r="I113" s="258" t="s">
        <v>53</v>
      </c>
      <c r="J113" s="217"/>
      <c r="K113" s="217"/>
    </row>
    <row r="114" spans="1:11" ht="20.25">
      <c r="A114" s="225"/>
      <c r="B114" s="224"/>
      <c r="C114" s="224"/>
      <c r="D114" s="224"/>
      <c r="E114" s="224"/>
      <c r="F114" s="259">
        <v>37711</v>
      </c>
      <c r="G114" s="259">
        <v>37346</v>
      </c>
      <c r="H114" s="259">
        <f>+F114</f>
        <v>37711</v>
      </c>
      <c r="I114" s="259">
        <f>+G114</f>
        <v>37346</v>
      </c>
      <c r="J114" s="217"/>
      <c r="K114" s="217"/>
    </row>
    <row r="115" spans="1:11" ht="20.25">
      <c r="A115" s="225"/>
      <c r="B115" s="224"/>
      <c r="C115" s="224"/>
      <c r="D115" s="224"/>
      <c r="E115" s="224"/>
      <c r="F115" s="258" t="s">
        <v>12</v>
      </c>
      <c r="G115" s="258" t="s">
        <v>12</v>
      </c>
      <c r="H115" s="258" t="s">
        <v>12</v>
      </c>
      <c r="I115" s="258" t="s">
        <v>12</v>
      </c>
      <c r="J115" s="217"/>
      <c r="K115" s="217"/>
    </row>
    <row r="116" spans="1:11" ht="70.5" customHeight="1" hidden="1">
      <c r="A116" s="225"/>
      <c r="B116" s="217" t="s">
        <v>78</v>
      </c>
      <c r="C116" s="260"/>
      <c r="D116" s="260"/>
      <c r="E116" s="260"/>
      <c r="F116" s="261"/>
      <c r="G116" s="260"/>
      <c r="H116" s="224"/>
      <c r="I116" s="224"/>
      <c r="J116" s="224"/>
      <c r="K116" s="217"/>
    </row>
    <row r="117" spans="1:11" ht="70.5" customHeight="1" hidden="1">
      <c r="A117" s="225"/>
      <c r="B117" s="217" t="s">
        <v>79</v>
      </c>
      <c r="C117" s="217"/>
      <c r="D117" s="217"/>
      <c r="E117" s="217"/>
      <c r="F117" s="260">
        <f>+'[1]PL'!C43</f>
        <v>4225</v>
      </c>
      <c r="G117" s="260">
        <f>+'[1]PL'!E43</f>
        <v>9702</v>
      </c>
      <c r="H117" s="260">
        <f>+'[1]PL'!F43</f>
        <v>22965</v>
      </c>
      <c r="I117" s="260">
        <f>+'[1]PL'!G43</f>
        <v>28687</v>
      </c>
      <c r="J117" s="217"/>
      <c r="K117" s="217"/>
    </row>
    <row r="118" spans="1:11" ht="70.5" customHeight="1" hidden="1">
      <c r="A118" s="225"/>
      <c r="B118" s="217" t="s">
        <v>81</v>
      </c>
      <c r="C118" s="217"/>
      <c r="D118" s="217"/>
      <c r="E118" s="217"/>
      <c r="F118" s="260"/>
      <c r="G118" s="260"/>
      <c r="H118" s="260"/>
      <c r="I118" s="260"/>
      <c r="J118" s="217"/>
      <c r="K118" s="217"/>
    </row>
    <row r="119" spans="1:11" ht="20.25">
      <c r="A119" s="225"/>
      <c r="B119" s="217"/>
      <c r="C119" s="217"/>
      <c r="D119" s="217"/>
      <c r="E119" s="217"/>
      <c r="F119" s="260"/>
      <c r="G119" s="260"/>
      <c r="H119" s="260"/>
      <c r="I119" s="260"/>
      <c r="J119" s="217"/>
      <c r="K119" s="217"/>
    </row>
    <row r="120" spans="1:11" ht="20.25">
      <c r="A120" s="225"/>
      <c r="B120" s="217" t="s">
        <v>194</v>
      </c>
      <c r="C120" s="217"/>
      <c r="D120" s="217"/>
      <c r="E120" s="217"/>
      <c r="F120" s="217"/>
      <c r="G120" s="217"/>
      <c r="H120" s="217"/>
      <c r="I120" s="217"/>
      <c r="J120" s="217"/>
      <c r="K120" s="217"/>
    </row>
    <row r="121" spans="1:11" ht="20.25">
      <c r="A121" s="225"/>
      <c r="B121" s="217" t="s">
        <v>195</v>
      </c>
      <c r="C121" s="217"/>
      <c r="D121" s="217"/>
      <c r="E121" s="217"/>
      <c r="F121" s="260">
        <f>+'IS'!C47</f>
        <v>-1690</v>
      </c>
      <c r="G121" s="260">
        <f>+'IS'!E47</f>
        <v>-1983</v>
      </c>
      <c r="H121" s="260">
        <f>+'IS'!F47</f>
        <v>-1690</v>
      </c>
      <c r="I121" s="260">
        <f>+'IS'!G47</f>
        <v>-1983</v>
      </c>
      <c r="J121" s="217"/>
      <c r="K121" s="217"/>
    </row>
    <row r="122" spans="1:11" ht="20.25">
      <c r="A122" s="225"/>
      <c r="B122" s="217" t="s">
        <v>196</v>
      </c>
      <c r="C122" s="217"/>
      <c r="D122" s="217"/>
      <c r="E122" s="217"/>
      <c r="F122" s="260">
        <v>0</v>
      </c>
      <c r="G122" s="260">
        <v>0</v>
      </c>
      <c r="H122" s="260">
        <v>0</v>
      </c>
      <c r="I122" s="260">
        <v>0</v>
      </c>
      <c r="J122" s="217"/>
      <c r="K122" s="217"/>
    </row>
    <row r="123" spans="1:11" ht="20.25" hidden="1">
      <c r="A123" s="225"/>
      <c r="B123" s="217"/>
      <c r="C123" s="217"/>
      <c r="D123" s="217"/>
      <c r="E123" s="217"/>
      <c r="F123" s="260"/>
      <c r="G123" s="260"/>
      <c r="H123" s="260"/>
      <c r="I123" s="260"/>
      <c r="J123" s="217"/>
      <c r="K123" s="217"/>
    </row>
    <row r="124" spans="1:11" ht="20.25" hidden="1">
      <c r="A124" s="225"/>
      <c r="B124" s="262" t="s">
        <v>197</v>
      </c>
      <c r="C124" s="217"/>
      <c r="D124" s="217"/>
      <c r="E124" s="217"/>
      <c r="F124" s="260"/>
      <c r="G124" s="260"/>
      <c r="H124" s="260"/>
      <c r="I124" s="260"/>
      <c r="J124" s="217"/>
      <c r="K124" s="217"/>
    </row>
    <row r="125" spans="1:11" ht="20.25" hidden="1">
      <c r="A125" s="225"/>
      <c r="B125" s="217" t="s">
        <v>198</v>
      </c>
      <c r="C125" s="217"/>
      <c r="D125" s="217"/>
      <c r="E125" s="217"/>
      <c r="F125" s="260"/>
      <c r="G125" s="260"/>
      <c r="H125" s="260"/>
      <c r="I125" s="260"/>
      <c r="J125" s="217"/>
      <c r="K125" s="217"/>
    </row>
    <row r="126" spans="1:11" ht="20.25" hidden="1">
      <c r="A126" s="225"/>
      <c r="B126" s="217" t="s">
        <v>199</v>
      </c>
      <c r="C126" s="217"/>
      <c r="D126" s="217"/>
      <c r="E126" s="217" t="s">
        <v>65</v>
      </c>
      <c r="F126" s="217" t="s">
        <v>65</v>
      </c>
      <c r="G126" s="217" t="s">
        <v>65</v>
      </c>
      <c r="H126" s="217" t="s">
        <v>65</v>
      </c>
      <c r="I126" s="217" t="s">
        <v>65</v>
      </c>
      <c r="J126" s="217"/>
      <c r="K126" s="217"/>
    </row>
    <row r="127" spans="1:11" ht="21" thickBot="1">
      <c r="A127" s="225"/>
      <c r="B127" s="217"/>
      <c r="C127" s="217"/>
      <c r="D127" s="217"/>
      <c r="E127" s="217"/>
      <c r="F127" s="263">
        <f>SUM(F121:F125)</f>
        <v>-1690</v>
      </c>
      <c r="G127" s="263">
        <f>SUM(G121:G125)</f>
        <v>-1983</v>
      </c>
      <c r="H127" s="263">
        <f>SUM(H121:H125)</f>
        <v>-1690</v>
      </c>
      <c r="I127" s="263">
        <f>SUM(I121:I125)</f>
        <v>-1983</v>
      </c>
      <c r="J127" s="217"/>
      <c r="K127" s="217"/>
    </row>
    <row r="128" spans="1:11" ht="12.75" customHeight="1" thickTop="1">
      <c r="A128" s="225"/>
      <c r="B128" s="217"/>
      <c r="C128" s="217"/>
      <c r="D128" s="217"/>
      <c r="E128" s="217"/>
      <c r="F128" s="260"/>
      <c r="G128" s="260"/>
      <c r="H128" s="260"/>
      <c r="I128" s="260"/>
      <c r="J128" s="217"/>
      <c r="K128" s="217"/>
    </row>
    <row r="129" spans="1:11" ht="20.25">
      <c r="A129" s="225"/>
      <c r="B129" s="264" t="s">
        <v>200</v>
      </c>
      <c r="C129" s="224"/>
      <c r="D129" s="224"/>
      <c r="E129" s="224"/>
      <c r="F129" s="265">
        <f>+F121/'IS'!C45</f>
        <v>-0.37011494806674067</v>
      </c>
      <c r="G129" s="265">
        <f>+G121/'IS'!E45</f>
        <v>-0.26815415821501015</v>
      </c>
      <c r="H129" s="265">
        <f>+H121/'IS'!F45</f>
        <v>-0.37011494806674067</v>
      </c>
      <c r="I129" s="266">
        <f>+I121/'IS'!G45</f>
        <v>-0.26815415821501015</v>
      </c>
      <c r="J129" s="224"/>
      <c r="K129" s="217"/>
    </row>
    <row r="130" spans="1:11" ht="12.75" customHeight="1">
      <c r="A130" s="225"/>
      <c r="B130" s="264"/>
      <c r="C130" s="224"/>
      <c r="D130" s="224"/>
      <c r="E130" s="224"/>
      <c r="F130" s="265"/>
      <c r="G130" s="265"/>
      <c r="H130" s="265"/>
      <c r="I130" s="266"/>
      <c r="J130" s="224"/>
      <c r="K130" s="217"/>
    </row>
    <row r="131" spans="1:10" ht="20.25">
      <c r="A131" s="240"/>
      <c r="B131" s="311" t="s">
        <v>286</v>
      </c>
      <c r="C131" s="341"/>
      <c r="D131" s="341"/>
      <c r="E131" s="341"/>
      <c r="F131" s="341"/>
      <c r="G131" s="341"/>
      <c r="H131" s="341"/>
      <c r="I131" s="341"/>
      <c r="J131" s="341"/>
    </row>
    <row r="132" spans="1:10" ht="22.5" customHeight="1">
      <c r="A132" s="240"/>
      <c r="B132" s="341"/>
      <c r="C132" s="341"/>
      <c r="D132" s="341"/>
      <c r="E132" s="341"/>
      <c r="F132" s="341"/>
      <c r="G132" s="341"/>
      <c r="H132" s="341"/>
      <c r="I132" s="341"/>
      <c r="J132" s="341"/>
    </row>
    <row r="133" spans="1:11" ht="12.75" customHeight="1">
      <c r="A133" s="225"/>
      <c r="B133" s="264"/>
      <c r="C133" s="224"/>
      <c r="D133" s="224"/>
      <c r="E133" s="224"/>
      <c r="F133" s="265"/>
      <c r="G133" s="265"/>
      <c r="H133" s="265"/>
      <c r="I133" s="266"/>
      <c r="J133" s="224"/>
      <c r="K133" s="217"/>
    </row>
    <row r="134" spans="1:11" ht="20.25">
      <c r="A134" s="231">
        <v>6</v>
      </c>
      <c r="B134" s="267" t="s">
        <v>201</v>
      </c>
      <c r="C134" s="224"/>
      <c r="D134" s="224"/>
      <c r="E134" s="224"/>
      <c r="F134" s="265"/>
      <c r="G134" s="265"/>
      <c r="H134" s="265"/>
      <c r="I134" s="266"/>
      <c r="J134" s="224"/>
      <c r="K134" s="217"/>
    </row>
    <row r="135" spans="1:11" ht="20.25">
      <c r="A135" s="225"/>
      <c r="B135" s="336" t="s">
        <v>202</v>
      </c>
      <c r="C135" s="337"/>
      <c r="D135" s="337"/>
      <c r="E135" s="337"/>
      <c r="F135" s="337"/>
      <c r="G135" s="337"/>
      <c r="H135" s="337"/>
      <c r="I135" s="337"/>
      <c r="J135" s="337"/>
      <c r="K135" s="217"/>
    </row>
    <row r="136" spans="1:11" ht="12.75" customHeight="1">
      <c r="A136" s="225"/>
      <c r="B136" s="264"/>
      <c r="C136" s="224"/>
      <c r="D136" s="224"/>
      <c r="E136" s="224"/>
      <c r="F136" s="265"/>
      <c r="G136" s="265"/>
      <c r="H136" s="265"/>
      <c r="I136" s="266"/>
      <c r="J136" s="224"/>
      <c r="K136" s="217"/>
    </row>
    <row r="137" spans="1:11" ht="20.25">
      <c r="A137" s="231">
        <v>7</v>
      </c>
      <c r="B137" s="267" t="s">
        <v>203</v>
      </c>
      <c r="C137" s="235"/>
      <c r="D137" s="235"/>
      <c r="E137" s="235"/>
      <c r="F137" s="235"/>
      <c r="G137" s="235"/>
      <c r="H137" s="235"/>
      <c r="I137" s="235"/>
      <c r="J137" s="235"/>
      <c r="K137" s="217"/>
    </row>
    <row r="138" spans="1:11" ht="20.25">
      <c r="A138" s="268" t="s">
        <v>204</v>
      </c>
      <c r="B138" s="310" t="s">
        <v>246</v>
      </c>
      <c r="C138" s="310"/>
      <c r="D138" s="310"/>
      <c r="E138" s="310"/>
      <c r="F138" s="310"/>
      <c r="G138" s="310"/>
      <c r="H138" s="310"/>
      <c r="I138" s="310"/>
      <c r="J138" s="310"/>
      <c r="K138" s="217"/>
    </row>
    <row r="139" spans="1:11" ht="12.75" customHeight="1">
      <c r="A139" s="225"/>
      <c r="B139" s="310"/>
      <c r="C139" s="310"/>
      <c r="D139" s="310"/>
      <c r="E139" s="310"/>
      <c r="F139" s="310"/>
      <c r="G139" s="310"/>
      <c r="H139" s="310"/>
      <c r="I139" s="310"/>
      <c r="J139" s="310"/>
      <c r="K139" s="217"/>
    </row>
    <row r="140" spans="1:11" ht="9.75" customHeight="1">
      <c r="A140" s="225"/>
      <c r="B140" s="338"/>
      <c r="C140" s="338"/>
      <c r="D140" s="338"/>
      <c r="E140" s="338"/>
      <c r="F140" s="338"/>
      <c r="G140" s="338"/>
      <c r="H140" s="338"/>
      <c r="I140" s="338"/>
      <c r="J140" s="338"/>
      <c r="K140" s="217"/>
    </row>
    <row r="141" spans="1:11" ht="20.25">
      <c r="A141" s="225"/>
      <c r="B141" s="224"/>
      <c r="C141" s="224"/>
      <c r="D141" s="224"/>
      <c r="E141" s="224"/>
      <c r="F141" s="224"/>
      <c r="G141" s="254" t="s">
        <v>54</v>
      </c>
      <c r="H141" s="224"/>
      <c r="I141" s="224"/>
      <c r="J141" s="224"/>
      <c r="K141" s="217"/>
    </row>
    <row r="142" spans="1:11" ht="21" thickBot="1">
      <c r="A142" s="225"/>
      <c r="B142" s="269" t="s">
        <v>205</v>
      </c>
      <c r="C142" s="224"/>
      <c r="D142" s="224"/>
      <c r="E142" s="224"/>
      <c r="F142" s="224"/>
      <c r="G142" s="253">
        <v>0</v>
      </c>
      <c r="H142" s="224"/>
      <c r="I142" s="224"/>
      <c r="J142" s="224"/>
      <c r="K142" s="217"/>
    </row>
    <row r="143" spans="1:11" ht="6.75" customHeight="1" thickTop="1">
      <c r="A143" s="225"/>
      <c r="B143" s="269"/>
      <c r="C143" s="224"/>
      <c r="D143" s="224"/>
      <c r="E143" s="224"/>
      <c r="F143" s="224"/>
      <c r="G143" s="270"/>
      <c r="H143" s="224"/>
      <c r="I143" s="224"/>
      <c r="J143" s="224"/>
      <c r="K143" s="217"/>
    </row>
    <row r="144" spans="1:11" ht="21" thickBot="1">
      <c r="A144" s="225"/>
      <c r="B144" s="269" t="s">
        <v>206</v>
      </c>
      <c r="C144" s="224"/>
      <c r="D144" s="224"/>
      <c r="E144" s="224"/>
      <c r="F144" s="224"/>
      <c r="G144" s="253">
        <v>3960</v>
      </c>
      <c r="H144" s="224"/>
      <c r="I144" s="224"/>
      <c r="J144" s="224"/>
      <c r="K144" s="217"/>
    </row>
    <row r="145" spans="1:11" ht="7.5" customHeight="1" thickTop="1">
      <c r="A145" s="225"/>
      <c r="B145" s="269"/>
      <c r="C145" s="224"/>
      <c r="D145" s="224"/>
      <c r="E145" s="224"/>
      <c r="F145" s="224"/>
      <c r="G145" s="270"/>
      <c r="H145" s="224"/>
      <c r="I145" s="224"/>
      <c r="J145" s="224"/>
      <c r="K145" s="217"/>
    </row>
    <row r="146" spans="1:11" ht="21" thickBot="1">
      <c r="A146" s="225"/>
      <c r="B146" s="269" t="s">
        <v>207</v>
      </c>
      <c r="C146" s="224"/>
      <c r="D146" s="224"/>
      <c r="E146" s="224"/>
      <c r="F146" s="224"/>
      <c r="G146" s="253">
        <v>180</v>
      </c>
      <c r="H146" s="224"/>
      <c r="I146" s="224"/>
      <c r="J146" s="224"/>
      <c r="K146" s="217"/>
    </row>
    <row r="147" spans="1:11" ht="12.75" customHeight="1" thickTop="1">
      <c r="A147" s="225"/>
      <c r="B147" s="269"/>
      <c r="C147" s="224"/>
      <c r="D147" s="224"/>
      <c r="E147" s="224"/>
      <c r="F147" s="224"/>
      <c r="G147" s="224"/>
      <c r="H147" s="224"/>
      <c r="I147" s="224"/>
      <c r="J147" s="224"/>
      <c r="K147" s="217"/>
    </row>
    <row r="148" spans="1:11" ht="20.25">
      <c r="A148" s="268" t="s">
        <v>57</v>
      </c>
      <c r="B148" s="310" t="s">
        <v>284</v>
      </c>
      <c r="C148" s="310"/>
      <c r="D148" s="310"/>
      <c r="E148" s="310"/>
      <c r="F148" s="310"/>
      <c r="G148" s="310"/>
      <c r="H148" s="310"/>
      <c r="I148" s="310"/>
      <c r="J148" s="310"/>
      <c r="K148" s="217"/>
    </row>
    <row r="149" spans="1:11" ht="20.25" customHeight="1">
      <c r="A149" s="223"/>
      <c r="B149" s="310"/>
      <c r="C149" s="310"/>
      <c r="D149" s="310"/>
      <c r="E149" s="310"/>
      <c r="F149" s="310"/>
      <c r="G149" s="310"/>
      <c r="H149" s="310"/>
      <c r="I149" s="310"/>
      <c r="J149" s="310"/>
      <c r="K149" s="217"/>
    </row>
    <row r="150" spans="1:11" ht="20.25">
      <c r="A150" s="223"/>
      <c r="B150" s="224"/>
      <c r="C150" s="224"/>
      <c r="D150" s="224"/>
      <c r="E150" s="224"/>
      <c r="F150" s="224"/>
      <c r="G150" s="254" t="s">
        <v>54</v>
      </c>
      <c r="H150" s="224"/>
      <c r="I150" s="224"/>
      <c r="J150" s="224"/>
      <c r="K150" s="217"/>
    </row>
    <row r="151" spans="1:11" ht="21" thickBot="1">
      <c r="A151" s="223"/>
      <c r="B151" s="269" t="s">
        <v>208</v>
      </c>
      <c r="C151" s="224"/>
      <c r="D151" s="224"/>
      <c r="E151" s="224"/>
      <c r="F151" s="224"/>
      <c r="G151" s="253">
        <v>5511</v>
      </c>
      <c r="H151" s="224"/>
      <c r="I151" s="224"/>
      <c r="J151" s="224"/>
      <c r="K151" s="217"/>
    </row>
    <row r="152" spans="1:11" ht="7.5" customHeight="1" thickTop="1">
      <c r="A152" s="223"/>
      <c r="B152" s="269"/>
      <c r="C152" s="224"/>
      <c r="D152" s="224"/>
      <c r="E152" s="224"/>
      <c r="F152" s="224"/>
      <c r="G152" s="271" t="s">
        <v>65</v>
      </c>
      <c r="H152" s="224"/>
      <c r="I152" s="224"/>
      <c r="J152" s="224"/>
      <c r="K152" s="217"/>
    </row>
    <row r="153" spans="1:11" ht="21" thickBot="1">
      <c r="A153" s="223"/>
      <c r="B153" s="269" t="s">
        <v>209</v>
      </c>
      <c r="C153" s="224"/>
      <c r="D153" s="224"/>
      <c r="E153" s="224"/>
      <c r="F153" s="224"/>
      <c r="G153" s="253">
        <v>5231</v>
      </c>
      <c r="H153" s="224"/>
      <c r="I153" s="224"/>
      <c r="J153" s="224"/>
      <c r="K153" s="217"/>
    </row>
    <row r="154" spans="1:11" ht="6.75" customHeight="1" thickTop="1">
      <c r="A154" s="223"/>
      <c r="B154" s="269"/>
      <c r="C154" s="224"/>
      <c r="D154" s="224"/>
      <c r="E154" s="224"/>
      <c r="F154" s="224"/>
      <c r="G154" s="271"/>
      <c r="H154" s="224"/>
      <c r="I154" s="224"/>
      <c r="J154" s="224"/>
      <c r="K154" s="217"/>
    </row>
    <row r="155" spans="1:11" ht="21" thickBot="1">
      <c r="A155" s="223"/>
      <c r="B155" s="269" t="s">
        <v>210</v>
      </c>
      <c r="C155" s="224"/>
      <c r="D155" s="224"/>
      <c r="E155" s="224"/>
      <c r="F155" s="224"/>
      <c r="G155" s="253">
        <v>5333</v>
      </c>
      <c r="H155" s="224"/>
      <c r="I155" s="224"/>
      <c r="J155" s="224"/>
      <c r="K155" s="217"/>
    </row>
    <row r="156" spans="1:11" ht="12.75" customHeight="1" thickTop="1">
      <c r="A156" s="223"/>
      <c r="B156" s="269"/>
      <c r="C156" s="224"/>
      <c r="D156" s="224"/>
      <c r="E156" s="224"/>
      <c r="F156" s="224"/>
      <c r="G156" s="271"/>
      <c r="H156" s="224"/>
      <c r="I156" s="224"/>
      <c r="J156" s="224"/>
      <c r="K156" s="217"/>
    </row>
    <row r="157" spans="1:11" ht="12.75" customHeight="1">
      <c r="A157" s="223"/>
      <c r="B157" s="269"/>
      <c r="C157" s="224"/>
      <c r="D157" s="224"/>
      <c r="E157" s="224"/>
      <c r="F157" s="224"/>
      <c r="G157" s="271"/>
      <c r="H157" s="224"/>
      <c r="I157" s="224"/>
      <c r="J157" s="224"/>
      <c r="K157" s="217"/>
    </row>
    <row r="158" spans="1:11" ht="20.25">
      <c r="A158" s="231">
        <v>8</v>
      </c>
      <c r="B158" s="267" t="s">
        <v>211</v>
      </c>
      <c r="C158" s="235"/>
      <c r="D158" s="235"/>
      <c r="E158" s="235"/>
      <c r="F158" s="235"/>
      <c r="G158" s="235"/>
      <c r="H158" s="235"/>
      <c r="I158" s="235"/>
      <c r="J158" s="235"/>
      <c r="K158" s="217"/>
    </row>
    <row r="159" spans="1:11" ht="20.25">
      <c r="A159" s="231"/>
      <c r="B159" s="310" t="s">
        <v>292</v>
      </c>
      <c r="C159" s="338"/>
      <c r="D159" s="338"/>
      <c r="E159" s="338"/>
      <c r="F159" s="338"/>
      <c r="G159" s="338"/>
      <c r="H159" s="338"/>
      <c r="I159" s="338"/>
      <c r="J159" s="338"/>
      <c r="K159" s="217"/>
    </row>
    <row r="160" spans="1:11" ht="20.25">
      <c r="A160" s="225"/>
      <c r="B160" s="224"/>
      <c r="C160" s="224"/>
      <c r="D160" s="224"/>
      <c r="E160" s="224"/>
      <c r="F160" s="224"/>
      <c r="G160" s="224"/>
      <c r="H160" s="224"/>
      <c r="I160" s="224"/>
      <c r="J160" s="224"/>
      <c r="K160" s="217"/>
    </row>
    <row r="161" spans="1:11" ht="20.25">
      <c r="A161" s="231">
        <v>9</v>
      </c>
      <c r="B161" s="267" t="s">
        <v>212</v>
      </c>
      <c r="C161" s="235"/>
      <c r="D161" s="235"/>
      <c r="E161" s="235"/>
      <c r="F161" s="235"/>
      <c r="G161" s="235"/>
      <c r="H161" s="235"/>
      <c r="I161" s="235"/>
      <c r="J161" s="235"/>
      <c r="K161" s="217"/>
    </row>
    <row r="162" spans="1:11" ht="20.25">
      <c r="A162" s="223"/>
      <c r="B162" s="310" t="s">
        <v>247</v>
      </c>
      <c r="C162" s="310"/>
      <c r="D162" s="310"/>
      <c r="E162" s="310"/>
      <c r="F162" s="310"/>
      <c r="G162" s="310"/>
      <c r="H162" s="310"/>
      <c r="I162" s="310"/>
      <c r="J162" s="310"/>
      <c r="K162" s="217"/>
    </row>
    <row r="163" spans="1:11" ht="12.75" customHeight="1">
      <c r="A163" s="217"/>
      <c r="K163" s="217"/>
    </row>
    <row r="164" spans="1:11" ht="20.25">
      <c r="A164" s="231">
        <v>10</v>
      </c>
      <c r="B164" s="334" t="s">
        <v>213</v>
      </c>
      <c r="C164" s="334"/>
      <c r="D164" s="334"/>
      <c r="E164" s="334"/>
      <c r="F164" s="334"/>
      <c r="G164" s="334"/>
      <c r="H164" s="334"/>
      <c r="I164" s="334"/>
      <c r="J164" s="334"/>
      <c r="K164" s="217"/>
    </row>
    <row r="165" spans="1:11" ht="20.25">
      <c r="A165" s="223"/>
      <c r="B165" s="310" t="s">
        <v>294</v>
      </c>
      <c r="C165" s="310"/>
      <c r="D165" s="310"/>
      <c r="E165" s="310"/>
      <c r="F165" s="310"/>
      <c r="G165" s="310"/>
      <c r="H165" s="310"/>
      <c r="I165" s="310"/>
      <c r="J165" s="310"/>
      <c r="K165" s="217"/>
    </row>
    <row r="166" spans="1:11" ht="20.25">
      <c r="A166" s="225"/>
      <c r="B166" s="310"/>
      <c r="C166" s="310"/>
      <c r="D166" s="310"/>
      <c r="E166" s="310"/>
      <c r="F166" s="310"/>
      <c r="G166" s="310"/>
      <c r="H166" s="310"/>
      <c r="I166" s="310"/>
      <c r="J166" s="310"/>
      <c r="K166" s="217"/>
    </row>
    <row r="167" spans="1:11" ht="20.25">
      <c r="A167" s="225"/>
      <c r="B167" s="224"/>
      <c r="C167" s="224"/>
      <c r="D167" s="224"/>
      <c r="E167" s="224"/>
      <c r="F167" s="224"/>
      <c r="G167" s="224"/>
      <c r="H167" s="224"/>
      <c r="I167" s="224"/>
      <c r="J167" s="224"/>
      <c r="K167" s="217"/>
    </row>
    <row r="168" spans="1:11" ht="20.25">
      <c r="A168" s="231">
        <v>11</v>
      </c>
      <c r="B168" s="335" t="s">
        <v>214</v>
      </c>
      <c r="C168" s="335"/>
      <c r="D168" s="335"/>
      <c r="E168" s="335"/>
      <c r="F168" s="335"/>
      <c r="G168" s="335"/>
      <c r="H168" s="335"/>
      <c r="I168" s="335"/>
      <c r="J168" s="335"/>
      <c r="K168" s="217"/>
    </row>
    <row r="169" spans="1:11" ht="20.25">
      <c r="A169" s="223"/>
      <c r="B169" s="310" t="s">
        <v>293</v>
      </c>
      <c r="C169" s="310"/>
      <c r="D169" s="310"/>
      <c r="E169" s="310"/>
      <c r="F169" s="310"/>
      <c r="G169" s="310"/>
      <c r="H169" s="310"/>
      <c r="I169" s="310"/>
      <c r="J169" s="310"/>
      <c r="K169" s="217"/>
    </row>
    <row r="170" spans="1:11" ht="20.25">
      <c r="A170" s="225"/>
      <c r="B170" s="310"/>
      <c r="C170" s="310"/>
      <c r="D170" s="310"/>
      <c r="E170" s="310"/>
      <c r="F170" s="310"/>
      <c r="G170" s="310"/>
      <c r="H170" s="310"/>
      <c r="I170" s="310"/>
      <c r="J170" s="310"/>
      <c r="K170" s="217"/>
    </row>
    <row r="171" spans="1:11" ht="20.25">
      <c r="A171" s="225"/>
      <c r="B171" s="224"/>
      <c r="C171" s="224"/>
      <c r="D171" s="224"/>
      <c r="E171" s="224"/>
      <c r="F171" s="224"/>
      <c r="G171" s="224"/>
      <c r="H171" s="224"/>
      <c r="I171" s="224"/>
      <c r="J171" s="224"/>
      <c r="K171" s="217"/>
    </row>
    <row r="172" spans="1:2" ht="20.25">
      <c r="A172" s="238">
        <v>12</v>
      </c>
      <c r="B172" s="239" t="s">
        <v>215</v>
      </c>
    </row>
    <row r="173" spans="2:10" ht="20.25">
      <c r="B173" s="311" t="s">
        <v>285</v>
      </c>
      <c r="C173" s="312"/>
      <c r="D173" s="312"/>
      <c r="E173" s="312"/>
      <c r="F173" s="312"/>
      <c r="G173" s="312"/>
      <c r="H173" s="312"/>
      <c r="I173" s="312"/>
      <c r="J173" s="312"/>
    </row>
    <row r="174" spans="1:11" ht="20.25">
      <c r="A174" s="225"/>
      <c r="B174" s="224"/>
      <c r="C174" s="224"/>
      <c r="D174" s="224"/>
      <c r="E174" s="224"/>
      <c r="F174" s="224"/>
      <c r="G174" s="224"/>
      <c r="H174" s="224"/>
      <c r="I174" s="224"/>
      <c r="J174" s="224"/>
      <c r="K174" s="217"/>
    </row>
    <row r="175" spans="1:11" ht="20.25">
      <c r="A175" s="231">
        <v>13</v>
      </c>
      <c r="B175" s="220" t="s">
        <v>216</v>
      </c>
      <c r="C175" s="273"/>
      <c r="D175" s="273"/>
      <c r="E175" s="273"/>
      <c r="F175" s="273"/>
      <c r="G175" s="273"/>
      <c r="H175" s="273"/>
      <c r="I175" s="273"/>
      <c r="J175" s="273"/>
      <c r="K175" s="217"/>
    </row>
    <row r="176" spans="1:11" ht="20.25">
      <c r="A176" s="223"/>
      <c r="B176" s="273"/>
      <c r="C176" s="273"/>
      <c r="D176" s="273"/>
      <c r="E176" s="273"/>
      <c r="F176" s="273"/>
      <c r="G176" s="273"/>
      <c r="H176" s="283"/>
      <c r="I176" s="254" t="s">
        <v>217</v>
      </c>
      <c r="J176" s="254" t="s">
        <v>217</v>
      </c>
      <c r="K176" s="217"/>
    </row>
    <row r="177" spans="1:11" ht="20.25">
      <c r="A177" s="223"/>
      <c r="B177" s="273"/>
      <c r="C177" s="273"/>
      <c r="D177" s="273"/>
      <c r="E177" s="273"/>
      <c r="F177" s="273"/>
      <c r="G177" s="273"/>
      <c r="H177" s="283"/>
      <c r="I177" s="254" t="s">
        <v>235</v>
      </c>
      <c r="J177" s="254" t="s">
        <v>52</v>
      </c>
      <c r="K177" s="217"/>
    </row>
    <row r="178" spans="1:11" ht="20.25">
      <c r="A178" s="223"/>
      <c r="B178" s="284" t="s">
        <v>218</v>
      </c>
      <c r="C178" s="273"/>
      <c r="D178" s="273"/>
      <c r="E178" s="273"/>
      <c r="F178" s="273"/>
      <c r="G178" s="273"/>
      <c r="H178" s="213"/>
      <c r="I178" s="285">
        <v>37711</v>
      </c>
      <c r="J178" s="285">
        <v>37711</v>
      </c>
      <c r="K178" s="217"/>
    </row>
    <row r="179" spans="1:11" ht="20.25">
      <c r="A179" s="223"/>
      <c r="B179" s="269" t="s">
        <v>219</v>
      </c>
      <c r="C179" s="224"/>
      <c r="D179" s="224"/>
      <c r="E179" s="224"/>
      <c r="F179" s="250"/>
      <c r="G179" s="250"/>
      <c r="H179" s="250"/>
      <c r="I179" s="248">
        <v>2347.1490000000003</v>
      </c>
      <c r="J179" s="286">
        <v>2347.1490000000003</v>
      </c>
      <c r="K179" s="217"/>
    </row>
    <row r="180" spans="1:11" ht="15" customHeight="1">
      <c r="A180" s="223"/>
      <c r="B180" s="269"/>
      <c r="C180" s="224"/>
      <c r="D180" s="224"/>
      <c r="E180" s="224"/>
      <c r="F180" s="250"/>
      <c r="G180" s="250"/>
      <c r="H180" s="250"/>
      <c r="I180" s="248"/>
      <c r="J180" s="250"/>
      <c r="K180" s="217"/>
    </row>
    <row r="181" spans="1:11" ht="20.25">
      <c r="A181" s="223"/>
      <c r="B181" s="269" t="s">
        <v>245</v>
      </c>
      <c r="C181" s="273"/>
      <c r="D181" s="273"/>
      <c r="E181" s="273"/>
      <c r="F181" s="273"/>
      <c r="G181" s="273"/>
      <c r="H181" s="213"/>
      <c r="I181" s="287">
        <v>104730</v>
      </c>
      <c r="J181" s="287">
        <v>104730</v>
      </c>
      <c r="K181" s="217"/>
    </row>
    <row r="182" spans="1:11" ht="20.25">
      <c r="A182" s="223"/>
      <c r="B182" s="269" t="s">
        <v>220</v>
      </c>
      <c r="C182" s="273"/>
      <c r="D182" s="273"/>
      <c r="E182" s="273"/>
      <c r="F182" s="273"/>
      <c r="G182" s="273"/>
      <c r="H182" s="213"/>
      <c r="I182" s="288"/>
      <c r="J182" s="288"/>
      <c r="K182" s="217"/>
    </row>
    <row r="183" spans="1:11" ht="21" thickBot="1">
      <c r="A183" s="223"/>
      <c r="B183" s="269" t="s">
        <v>221</v>
      </c>
      <c r="C183" s="273"/>
      <c r="D183" s="273"/>
      <c r="E183" s="273"/>
      <c r="F183" s="273"/>
      <c r="G183" s="273"/>
      <c r="H183" s="273"/>
      <c r="I183" s="289">
        <v>104730</v>
      </c>
      <c r="J183" s="289">
        <v>104730</v>
      </c>
      <c r="K183" s="217"/>
    </row>
    <row r="184" spans="1:11" ht="15" customHeight="1" thickTop="1">
      <c r="A184" s="223"/>
      <c r="B184" s="269"/>
      <c r="C184" s="273"/>
      <c r="D184" s="273"/>
      <c r="E184" s="273"/>
      <c r="F184" s="273"/>
      <c r="G184" s="273"/>
      <c r="H184" s="273"/>
      <c r="I184" s="273"/>
      <c r="J184" s="273"/>
      <c r="K184" s="217"/>
    </row>
    <row r="185" spans="1:11" ht="21" thickBot="1">
      <c r="A185" s="223"/>
      <c r="B185" s="269" t="s">
        <v>222</v>
      </c>
      <c r="C185" s="273"/>
      <c r="D185" s="273"/>
      <c r="E185" s="273"/>
      <c r="F185" s="273"/>
      <c r="G185" s="273"/>
      <c r="H185" s="273"/>
      <c r="I185" s="290">
        <v>2.241142938985964</v>
      </c>
      <c r="J185" s="290">
        <v>2.241142938985964</v>
      </c>
      <c r="K185" s="217"/>
    </row>
    <row r="186" spans="1:11" ht="15" customHeight="1" thickTop="1">
      <c r="A186" s="223"/>
      <c r="B186" s="269"/>
      <c r="C186" s="273"/>
      <c r="D186" s="273"/>
      <c r="E186" s="273"/>
      <c r="F186" s="273"/>
      <c r="G186" s="273"/>
      <c r="H186" s="273"/>
      <c r="I186" s="273"/>
      <c r="J186" s="273"/>
      <c r="K186" s="217"/>
    </row>
    <row r="187" spans="1:11" ht="20.25">
      <c r="A187" s="223"/>
      <c r="B187" s="291" t="s">
        <v>223</v>
      </c>
      <c r="C187" s="273"/>
      <c r="D187" s="273"/>
      <c r="E187" s="273"/>
      <c r="F187" s="273"/>
      <c r="G187" s="273"/>
      <c r="H187" s="273"/>
      <c r="I187" s="273"/>
      <c r="J187" s="273"/>
      <c r="K187" s="217"/>
    </row>
    <row r="188" spans="1:11" ht="20.25">
      <c r="A188" s="223"/>
      <c r="B188" s="269" t="s">
        <v>219</v>
      </c>
      <c r="C188" s="273"/>
      <c r="D188" s="273"/>
      <c r="E188" s="273"/>
      <c r="F188" s="273"/>
      <c r="G188" s="273"/>
      <c r="H188" s="273"/>
      <c r="I188" s="248">
        <v>2347.1490000000003</v>
      </c>
      <c r="J188" s="292">
        <v>2347.1490000000003</v>
      </c>
      <c r="K188" s="217"/>
    </row>
    <row r="189" spans="1:11" ht="15" customHeight="1">
      <c r="A189" s="223"/>
      <c r="B189" s="269"/>
      <c r="C189" s="273"/>
      <c r="D189" s="273"/>
      <c r="E189" s="273"/>
      <c r="F189" s="273"/>
      <c r="G189" s="273"/>
      <c r="H189" s="273"/>
      <c r="I189" s="273"/>
      <c r="J189" s="273"/>
      <c r="K189" s="217"/>
    </row>
    <row r="190" spans="1:11" ht="20.25">
      <c r="A190" s="223"/>
      <c r="B190" s="269" t="s">
        <v>221</v>
      </c>
      <c r="C190" s="273"/>
      <c r="D190" s="273"/>
      <c r="E190" s="273"/>
      <c r="F190" s="273"/>
      <c r="G190" s="273"/>
      <c r="H190" s="273"/>
      <c r="I190" s="248">
        <v>104730</v>
      </c>
      <c r="J190" s="292">
        <v>104730</v>
      </c>
      <c r="K190" s="217"/>
    </row>
    <row r="191" spans="1:11" ht="20.25">
      <c r="A191" s="223"/>
      <c r="B191" s="269" t="s">
        <v>224</v>
      </c>
      <c r="C191" s="273"/>
      <c r="D191" s="273"/>
      <c r="E191" s="273"/>
      <c r="F191" s="273"/>
      <c r="G191" s="273"/>
      <c r="H191" s="273"/>
      <c r="I191" s="248"/>
      <c r="J191" s="292"/>
      <c r="K191" s="217"/>
    </row>
    <row r="192" spans="1:11" ht="20.25">
      <c r="A192" s="223"/>
      <c r="B192" s="269" t="s">
        <v>225</v>
      </c>
      <c r="C192" s="273"/>
      <c r="D192" s="273"/>
      <c r="E192" s="273"/>
      <c r="F192" s="273"/>
      <c r="G192" s="273"/>
      <c r="H192" s="273"/>
      <c r="I192" s="287">
        <v>6446</v>
      </c>
      <c r="J192" s="293">
        <v>6446</v>
      </c>
      <c r="K192" s="217"/>
    </row>
    <row r="193" spans="1:11" ht="20.25">
      <c r="A193" s="223"/>
      <c r="B193" s="269" t="s">
        <v>226</v>
      </c>
      <c r="C193" s="273"/>
      <c r="D193" s="273"/>
      <c r="E193" s="273"/>
      <c r="F193" s="273"/>
      <c r="G193" s="273"/>
      <c r="H193" s="273"/>
      <c r="I193" s="288">
        <v>-6071.542</v>
      </c>
      <c r="J193" s="294">
        <v>-6071.542</v>
      </c>
      <c r="K193" s="217"/>
    </row>
    <row r="194" spans="1:11" ht="20.25">
      <c r="A194" s="223"/>
      <c r="B194" s="269" t="s">
        <v>65</v>
      </c>
      <c r="C194" s="274"/>
      <c r="D194" s="274"/>
      <c r="E194" s="274"/>
      <c r="F194" s="274"/>
      <c r="G194" s="274"/>
      <c r="H194" s="274"/>
      <c r="I194" s="295"/>
      <c r="J194" s="296"/>
      <c r="K194" s="217"/>
    </row>
    <row r="195" spans="1:11" ht="20.25">
      <c r="A195" s="223"/>
      <c r="B195" s="269" t="s">
        <v>227</v>
      </c>
      <c r="C195" s="274"/>
      <c r="D195" s="274"/>
      <c r="E195" s="274"/>
      <c r="F195" s="274"/>
      <c r="G195" s="274"/>
      <c r="H195" s="274"/>
      <c r="I195" s="288"/>
      <c r="J195" s="299"/>
      <c r="K195" s="217"/>
    </row>
    <row r="196" spans="1:11" ht="21" thickBot="1">
      <c r="A196" s="223"/>
      <c r="B196" s="269" t="s">
        <v>228</v>
      </c>
      <c r="C196" s="274"/>
      <c r="D196" s="274"/>
      <c r="E196" s="274"/>
      <c r="F196" s="274"/>
      <c r="G196" s="274"/>
      <c r="H196" s="274"/>
      <c r="I196" s="297">
        <v>105104.458</v>
      </c>
      <c r="J196" s="297">
        <v>105104.458</v>
      </c>
      <c r="K196" s="217"/>
    </row>
    <row r="197" spans="1:11" ht="21" thickTop="1">
      <c r="A197" s="223"/>
      <c r="B197" s="269"/>
      <c r="C197" s="274"/>
      <c r="D197" s="274"/>
      <c r="E197" s="274"/>
      <c r="F197" s="274"/>
      <c r="G197" s="274"/>
      <c r="H197" s="274"/>
      <c r="I197" s="274"/>
      <c r="J197" s="274"/>
      <c r="K197" s="217"/>
    </row>
    <row r="198" spans="1:11" ht="21" thickBot="1">
      <c r="A198" s="223"/>
      <c r="B198" s="269" t="s">
        <v>229</v>
      </c>
      <c r="C198" s="274"/>
      <c r="D198" s="274"/>
      <c r="E198" s="274"/>
      <c r="F198" s="274"/>
      <c r="G198" s="274"/>
      <c r="H198" s="274"/>
      <c r="I198" s="290">
        <v>2.2331583689818375</v>
      </c>
      <c r="J198" s="290">
        <v>2.2331583689818375</v>
      </c>
      <c r="K198" s="217"/>
    </row>
    <row r="199" spans="1:11" ht="21" thickTop="1">
      <c r="A199" s="223"/>
      <c r="B199" s="269"/>
      <c r="C199" s="274"/>
      <c r="D199" s="274"/>
      <c r="E199" s="274"/>
      <c r="F199" s="274"/>
      <c r="G199" s="274"/>
      <c r="H199" s="274"/>
      <c r="I199" s="275"/>
      <c r="J199" s="274"/>
      <c r="K199" s="217"/>
    </row>
    <row r="200" spans="1:11" ht="20.25">
      <c r="A200" s="231"/>
      <c r="B200" s="220"/>
      <c r="C200" s="274"/>
      <c r="D200" s="274"/>
      <c r="E200" s="274"/>
      <c r="F200" s="274"/>
      <c r="G200" s="274"/>
      <c r="H200" s="274"/>
      <c r="I200" s="276"/>
      <c r="J200" s="277"/>
      <c r="K200" s="217"/>
    </row>
    <row r="201" spans="1:11" ht="20.25">
      <c r="A201" s="223"/>
      <c r="B201" s="269"/>
      <c r="C201" s="274"/>
      <c r="D201" s="274"/>
      <c r="E201" s="274"/>
      <c r="F201" s="274"/>
      <c r="G201" s="274"/>
      <c r="H201" s="274"/>
      <c r="I201" s="275"/>
      <c r="J201" s="274"/>
      <c r="K201" s="217"/>
    </row>
    <row r="202" spans="1:11" ht="20.25">
      <c r="A202" s="223"/>
      <c r="B202" s="269"/>
      <c r="C202" s="274"/>
      <c r="D202" s="274"/>
      <c r="E202" s="274"/>
      <c r="F202" s="274"/>
      <c r="G202" s="274"/>
      <c r="H202" s="274"/>
      <c r="I202" s="275"/>
      <c r="J202" s="274"/>
      <c r="K202" s="217"/>
    </row>
    <row r="203" spans="1:11" ht="12" customHeight="1">
      <c r="A203" s="223"/>
      <c r="B203" s="269"/>
      <c r="C203" s="274"/>
      <c r="D203" s="274"/>
      <c r="E203" s="274"/>
      <c r="F203" s="274"/>
      <c r="G203" s="274"/>
      <c r="H203" s="274"/>
      <c r="I203" s="274"/>
      <c r="J203" s="274"/>
      <c r="K203" s="217"/>
    </row>
    <row r="204" spans="1:11" ht="12" customHeight="1">
      <c r="A204" s="223"/>
      <c r="B204" s="269"/>
      <c r="C204" s="274"/>
      <c r="D204" s="274"/>
      <c r="E204" s="274"/>
      <c r="F204" s="274"/>
      <c r="G204" s="274"/>
      <c r="H204" s="274"/>
      <c r="I204" s="274"/>
      <c r="J204" s="274"/>
      <c r="K204" s="217"/>
    </row>
    <row r="205" spans="1:11" ht="12" customHeight="1">
      <c r="A205" s="223"/>
      <c r="B205" s="269"/>
      <c r="C205" s="274"/>
      <c r="D205" s="274"/>
      <c r="E205" s="274"/>
      <c r="F205" s="274"/>
      <c r="G205" s="274"/>
      <c r="H205" s="274"/>
      <c r="I205" s="274"/>
      <c r="J205" s="274"/>
      <c r="K205" s="217"/>
    </row>
    <row r="206" spans="1:11" ht="20.25">
      <c r="A206" s="223"/>
      <c r="B206" s="217"/>
      <c r="C206" s="217"/>
      <c r="D206" s="217"/>
      <c r="E206" s="217"/>
      <c r="F206" s="217"/>
      <c r="G206" s="217"/>
      <c r="H206" s="217"/>
      <c r="I206" s="217"/>
      <c r="J206" s="278" t="s">
        <v>230</v>
      </c>
      <c r="K206" s="217"/>
    </row>
    <row r="207" spans="1:11" ht="20.25">
      <c r="A207" s="223" t="s">
        <v>231</v>
      </c>
      <c r="B207" s="217"/>
      <c r="C207" s="217"/>
      <c r="D207" s="217"/>
      <c r="E207" s="217"/>
      <c r="F207" s="217"/>
      <c r="G207" s="217"/>
      <c r="H207" s="217"/>
      <c r="I207" s="217"/>
      <c r="J207" s="258" t="s">
        <v>232</v>
      </c>
      <c r="K207" s="217"/>
    </row>
    <row r="208" spans="1:11" ht="20.25">
      <c r="A208" s="313">
        <v>37763</v>
      </c>
      <c r="B208" s="313"/>
      <c r="C208" s="217"/>
      <c r="D208" s="217"/>
      <c r="E208" s="217"/>
      <c r="F208" s="217"/>
      <c r="G208" s="217"/>
      <c r="H208" s="217"/>
      <c r="I208" s="217"/>
      <c r="J208" s="278" t="s">
        <v>233</v>
      </c>
      <c r="K208" s="217"/>
    </row>
  </sheetData>
  <mergeCells count="36">
    <mergeCell ref="B12:J12"/>
    <mergeCell ref="B13:J13"/>
    <mergeCell ref="B4:J5"/>
    <mergeCell ref="B7:J7"/>
    <mergeCell ref="B21:J22"/>
    <mergeCell ref="B23:J24"/>
    <mergeCell ref="B15:J15"/>
    <mergeCell ref="B16:J16"/>
    <mergeCell ref="B18:J18"/>
    <mergeCell ref="B19:J19"/>
    <mergeCell ref="B27:J27"/>
    <mergeCell ref="B73:J73"/>
    <mergeCell ref="B79:J79"/>
    <mergeCell ref="B82:J82"/>
    <mergeCell ref="B97:J97"/>
    <mergeCell ref="B98:J100"/>
    <mergeCell ref="B93:J95"/>
    <mergeCell ref="B83:J85"/>
    <mergeCell ref="B88:E88"/>
    <mergeCell ref="B89:E89"/>
    <mergeCell ref="G89:I89"/>
    <mergeCell ref="B103:J103"/>
    <mergeCell ref="H110:I110"/>
    <mergeCell ref="B104:J104"/>
    <mergeCell ref="B131:J132"/>
    <mergeCell ref="B135:J135"/>
    <mergeCell ref="B138:J140"/>
    <mergeCell ref="B148:J149"/>
    <mergeCell ref="B159:J159"/>
    <mergeCell ref="B169:J170"/>
    <mergeCell ref="B173:J173"/>
    <mergeCell ref="A208:B208"/>
    <mergeCell ref="B162:J162"/>
    <mergeCell ref="B164:J164"/>
    <mergeCell ref="B165:J166"/>
    <mergeCell ref="B168:J168"/>
  </mergeCells>
  <printOptions/>
  <pageMargins left="0.45" right="0.46" top="1" bottom="0.57" header="0.5" footer="0.19"/>
  <pageSetup fitToHeight="5" fitToWidth="1" horizontalDpi="600" verticalDpi="600" orientation="portrait" paperSize="9" scale="55" r:id="rId1"/>
  <rowBreaks count="2" manualBreakCount="2">
    <brk id="71" max="255" man="1"/>
    <brk id="1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Jerneh Asia Berhad</cp:lastModifiedBy>
  <cp:lastPrinted>2003-05-22T08:52:22Z</cp:lastPrinted>
  <dcterms:created xsi:type="dcterms:W3CDTF">2003-02-26T06:48:23Z</dcterms:created>
  <dcterms:modified xsi:type="dcterms:W3CDTF">2003-05-22T09:03:23Z</dcterms:modified>
  <cp:category/>
  <cp:version/>
  <cp:contentType/>
  <cp:contentStatus/>
</cp:coreProperties>
</file>